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885" windowWidth="14295" windowHeight="7260" activeTab="6"/>
  </bookViews>
  <sheets>
    <sheet name="Goal" sheetId="34" r:id="rId1"/>
    <sheet name="Goal (CSR)" sheetId="47" r:id="rId2"/>
    <sheet name="Customer" sheetId="4" r:id="rId3"/>
    <sheet name="I1 OM1(SAIFISAIDI)" sheetId="2" r:id="rId4"/>
    <sheet name="I2 OM1 (LOSS)" sheetId="11" r:id="rId5"/>
    <sheet name="I3 OM1(GIS)" sheetId="27" r:id="rId6"/>
    <sheet name="I4 OM2(งานขยายเขต)" sheetId="10" r:id="rId7"/>
    <sheet name="I5 OM2(DB,PM)" sheetId="52" r:id="rId8"/>
    <sheet name="I6 OM2 (SLA)" sheetId="3" state="hidden" r:id="rId9"/>
    <sheet name="I6 OM2(ปิดงานก่อสร้าง)" sheetId="48" r:id="rId10"/>
    <sheet name="I7 IP1(นวัตกรรม)" sheetId="29" r:id="rId11"/>
    <sheet name="I8 RS1 (พลังงาน)" sheetId="49" r:id="rId12"/>
    <sheet name="L1 HR1" sheetId="30" r:id="rId13"/>
    <sheet name="L2 HR2" sheetId="31" r:id="rId14"/>
    <sheet name="L3 OC1(กำกับดูแล)" sheetId="16" r:id="rId15"/>
    <sheet name="L4 OC1(ลดกระดาษ)" sheetId="54" r:id="rId16"/>
    <sheet name="L5 OC1 (ความปลอดภัย)" sheetId="26" r:id="rId17"/>
    <sheet name="L5 OC1(ISO 26000)" sheetId="9" state="hidden" r:id="rId18"/>
    <sheet name="L6 OC1(SEPA 1-6)" sheetId="50" r:id="rId19"/>
    <sheet name="L7 OC1 (นโยบาย)" sheetId="53" r:id="rId20"/>
  </sheets>
  <definedNames>
    <definedName name="_xlnm.Print_Area" localSheetId="2">Customer!$A$1:$J$198</definedName>
    <definedName name="_xlnm.Print_Area" localSheetId="0">Goal!$A$1:$J$171</definedName>
    <definedName name="_xlnm.Print_Area" localSheetId="1">'Goal (CSR)'!$A$1:$J$93</definedName>
    <definedName name="_xlnm.Print_Area" localSheetId="3">'I1 OM1(SAIFISAIDI)'!$A$1:$J$397</definedName>
    <definedName name="_xlnm.Print_Area" localSheetId="4">'I2 OM1 (LOSS)'!$A$1:$J$305</definedName>
    <definedName name="_xlnm.Print_Area" localSheetId="5">'I3 OM1(GIS)'!$A$1:$J$56</definedName>
    <definedName name="_xlnm.Print_Area" localSheetId="6">'I4 OM2(งานขยายเขต)'!$A$1:$J$61</definedName>
    <definedName name="_xlnm.Print_Area" localSheetId="7">'I5 OM2(DB,PM)'!$A$1:$J$62</definedName>
    <definedName name="_xlnm.Print_Area" localSheetId="8">'I6 OM2 (SLA)'!$A$1:$J$75</definedName>
    <definedName name="_xlnm.Print_Area" localSheetId="9">'I6 OM2(ปิดงานก่อสร้าง)'!$A$1:$J$62</definedName>
    <definedName name="_xlnm.Print_Area" localSheetId="10">'I7 IP1(นวัตกรรม)'!$A$1:$J$103</definedName>
    <definedName name="_xlnm.Print_Area" localSheetId="11">'I8 RS1 (พลังงาน)'!$A$1:$J$29</definedName>
    <definedName name="_xlnm.Print_Area" localSheetId="12">'L1 HR1'!$A$1:$J$97</definedName>
    <definedName name="_xlnm.Print_Area" localSheetId="13">'L2 HR2'!$A$1:$J$63</definedName>
    <definedName name="_xlnm.Print_Area" localSheetId="14">'L3 OC1(กำกับดูแล)'!$A$1:$J$34</definedName>
    <definedName name="_xlnm.Print_Area" localSheetId="15">'L4 OC1(ลดกระดาษ)'!$A$1:$J$32</definedName>
    <definedName name="_xlnm.Print_Area" localSheetId="16">'L5 OC1 (ความปลอดภัย)'!$A$1:$J$159</definedName>
    <definedName name="_xlnm.Print_Area" localSheetId="17">'L5 OC1(ISO 26000)'!$A$1:$J$29</definedName>
    <definedName name="_xlnm.Print_Area" localSheetId="18">'L6 OC1(SEPA 1-6)'!$A$1:$J$404</definedName>
    <definedName name="_xlnm.Print_Area" localSheetId="19">'L7 OC1 (นโยบาย)'!$A$1:$J$96</definedName>
  </definedNames>
  <calcPr calcId="144525"/>
</workbook>
</file>

<file path=xl/calcChain.xml><?xml version="1.0" encoding="utf-8"?>
<calcChain xmlns="http://schemas.openxmlformats.org/spreadsheetml/2006/main">
  <c r="H87" i="53" l="1"/>
  <c r="H93" i="53" s="1"/>
  <c r="I85" i="53"/>
  <c r="I86" i="53"/>
  <c r="I84" i="53"/>
  <c r="H85" i="53"/>
  <c r="H86" i="53"/>
  <c r="H84" i="53"/>
  <c r="J98" i="53"/>
  <c r="I98" i="53"/>
  <c r="I27" i="49"/>
  <c r="I28" i="49"/>
  <c r="I26" i="49"/>
  <c r="H27" i="49"/>
  <c r="H28" i="49"/>
  <c r="H26" i="49"/>
  <c r="J26" i="49" s="1"/>
  <c r="I31" i="49"/>
  <c r="J31" i="49"/>
  <c r="I93" i="53"/>
  <c r="J87" i="53" l="1"/>
  <c r="I88" i="53"/>
  <c r="J93" i="53"/>
  <c r="J86" i="53"/>
  <c r="J85" i="53"/>
  <c r="H88" i="53"/>
  <c r="J84" i="53"/>
  <c r="J42" i="50"/>
  <c r="J43" i="50"/>
  <c r="J44" i="50"/>
  <c r="J45" i="50"/>
  <c r="J88" i="53" l="1"/>
  <c r="I21" i="54"/>
  <c r="H21" i="54"/>
  <c r="J20" i="54"/>
  <c r="J19" i="54"/>
  <c r="J18" i="54"/>
  <c r="J17" i="54"/>
  <c r="J21" i="54" s="1"/>
  <c r="J141" i="2"/>
  <c r="J136" i="2"/>
  <c r="J131" i="2"/>
  <c r="J125" i="2"/>
  <c r="H119" i="2"/>
  <c r="J119" i="2" s="1"/>
  <c r="J113" i="2"/>
  <c r="I275" i="2" l="1"/>
  <c r="H172" i="2" l="1"/>
  <c r="J169" i="2"/>
  <c r="J53" i="10"/>
  <c r="I55" i="29"/>
  <c r="H55" i="29"/>
  <c r="J55" i="29" s="1"/>
  <c r="J54" i="29"/>
  <c r="J53" i="29"/>
  <c r="J52" i="29"/>
  <c r="I45" i="29"/>
  <c r="H45" i="29"/>
  <c r="J45" i="29" s="1"/>
  <c r="J44" i="29"/>
  <c r="J43" i="29"/>
  <c r="J42" i="29"/>
  <c r="I37" i="29"/>
  <c r="H37" i="29"/>
  <c r="J37" i="29" s="1"/>
  <c r="J36" i="29"/>
  <c r="J35" i="29"/>
  <c r="J34" i="29"/>
  <c r="J95" i="47"/>
  <c r="J99" i="53" s="1"/>
  <c r="I95" i="47"/>
  <c r="I99" i="53" s="1"/>
  <c r="I23" i="49"/>
  <c r="H23" i="49"/>
  <c r="J23" i="49" s="1"/>
  <c r="C23" i="49"/>
  <c r="J22" i="49"/>
  <c r="J21" i="49"/>
  <c r="J20" i="49"/>
  <c r="J27" i="49" l="1"/>
  <c r="I282" i="11"/>
  <c r="H282" i="11"/>
  <c r="C282" i="11"/>
  <c r="J281" i="11"/>
  <c r="J280" i="11"/>
  <c r="J279" i="11"/>
  <c r="I276" i="11"/>
  <c r="H276" i="11"/>
  <c r="C276" i="11"/>
  <c r="J275" i="11"/>
  <c r="J274" i="11"/>
  <c r="J273" i="11"/>
  <c r="I267" i="11"/>
  <c r="H267" i="11"/>
  <c r="C267" i="11"/>
  <c r="J266" i="11"/>
  <c r="J265" i="11"/>
  <c r="J264" i="11"/>
  <c r="I261" i="11"/>
  <c r="H261" i="11"/>
  <c r="C261" i="11"/>
  <c r="J260" i="11"/>
  <c r="J259" i="11"/>
  <c r="J258" i="11"/>
  <c r="I254" i="11"/>
  <c r="H254" i="11"/>
  <c r="J253" i="11"/>
  <c r="J252" i="11"/>
  <c r="J251" i="11"/>
  <c r="I246" i="11"/>
  <c r="H246" i="11"/>
  <c r="J245" i="11"/>
  <c r="J244" i="11"/>
  <c r="J243" i="11"/>
  <c r="I237" i="11"/>
  <c r="H237" i="11"/>
  <c r="C237" i="11"/>
  <c r="J236" i="11"/>
  <c r="J235" i="11"/>
  <c r="J234" i="11"/>
  <c r="I231" i="11"/>
  <c r="H231" i="11"/>
  <c r="J230" i="11"/>
  <c r="J229" i="11"/>
  <c r="J228" i="11"/>
  <c r="I224" i="11"/>
  <c r="H224" i="11"/>
  <c r="C224" i="11"/>
  <c r="J223" i="11"/>
  <c r="J222" i="11"/>
  <c r="J221" i="11"/>
  <c r="I216" i="11"/>
  <c r="H216" i="11"/>
  <c r="C216" i="11"/>
  <c r="J215" i="11"/>
  <c r="J214" i="11"/>
  <c r="J213" i="11"/>
  <c r="I208" i="11"/>
  <c r="J208" i="11" s="1"/>
  <c r="C208" i="11"/>
  <c r="J207" i="11"/>
  <c r="J206" i="11"/>
  <c r="J205" i="11"/>
  <c r="I202" i="11"/>
  <c r="H202" i="11"/>
  <c r="C202" i="11"/>
  <c r="J201" i="11"/>
  <c r="J200" i="11"/>
  <c r="J199" i="11"/>
  <c r="I194" i="11"/>
  <c r="H194" i="11"/>
  <c r="C194" i="11"/>
  <c r="J193" i="11"/>
  <c r="J192" i="11"/>
  <c r="J191" i="11"/>
  <c r="I185" i="11"/>
  <c r="H185" i="11"/>
  <c r="J184" i="11"/>
  <c r="J183" i="11"/>
  <c r="J182" i="11"/>
  <c r="I178" i="11"/>
  <c r="H178" i="11"/>
  <c r="J177" i="11"/>
  <c r="J176" i="11"/>
  <c r="J175" i="11"/>
  <c r="I170" i="11"/>
  <c r="H170" i="11"/>
  <c r="J169" i="11"/>
  <c r="J168" i="11"/>
  <c r="J167" i="11"/>
  <c r="I163" i="11"/>
  <c r="H163" i="11"/>
  <c r="C163" i="11"/>
  <c r="J162" i="11"/>
  <c r="J161" i="11"/>
  <c r="J160" i="11"/>
  <c r="I156" i="11"/>
  <c r="H156" i="11"/>
  <c r="C156" i="11"/>
  <c r="J155" i="11"/>
  <c r="J154" i="11"/>
  <c r="J153" i="11"/>
  <c r="I145" i="11"/>
  <c r="H145" i="11"/>
  <c r="J144" i="11"/>
  <c r="J143" i="11"/>
  <c r="J142" i="11"/>
  <c r="I133" i="11"/>
  <c r="H133" i="11"/>
  <c r="J133" i="11" s="1"/>
  <c r="C133" i="11"/>
  <c r="J132" i="11"/>
  <c r="J131" i="11"/>
  <c r="J130" i="11"/>
  <c r="I126" i="11"/>
  <c r="H126" i="11"/>
  <c r="C126" i="11"/>
  <c r="J125" i="11"/>
  <c r="J124" i="11"/>
  <c r="J123" i="11"/>
  <c r="I115" i="11"/>
  <c r="H115" i="11"/>
  <c r="C115" i="11"/>
  <c r="J114" i="11"/>
  <c r="J113" i="11"/>
  <c r="J112" i="11"/>
  <c r="I107" i="11"/>
  <c r="H107" i="11"/>
  <c r="C107" i="11"/>
  <c r="J106" i="11"/>
  <c r="J105" i="11"/>
  <c r="J104" i="11"/>
  <c r="I96" i="11"/>
  <c r="H96" i="11"/>
  <c r="J96" i="11" s="1"/>
  <c r="J95" i="11"/>
  <c r="J94" i="11"/>
  <c r="J93" i="11"/>
  <c r="I87" i="11"/>
  <c r="H87" i="11"/>
  <c r="J86" i="11"/>
  <c r="J85" i="11"/>
  <c r="J84" i="11"/>
  <c r="I75" i="11"/>
  <c r="H75" i="11"/>
  <c r="C75" i="11"/>
  <c r="J74" i="11"/>
  <c r="J73" i="11"/>
  <c r="J72" i="11"/>
  <c r="I66" i="11"/>
  <c r="H66" i="11"/>
  <c r="J66" i="11" s="1"/>
  <c r="C66" i="11"/>
  <c r="J65" i="11"/>
  <c r="J64" i="11"/>
  <c r="J63" i="11"/>
  <c r="I58" i="11"/>
  <c r="H58" i="11"/>
  <c r="J57" i="11"/>
  <c r="J56" i="11"/>
  <c r="J55" i="11"/>
  <c r="I43" i="11"/>
  <c r="H43" i="11"/>
  <c r="J42" i="11"/>
  <c r="J41" i="11"/>
  <c r="J40" i="11"/>
  <c r="P36" i="11"/>
  <c r="P35" i="11"/>
  <c r="P34" i="11"/>
  <c r="I20" i="11"/>
  <c r="H20" i="11"/>
  <c r="J19" i="11"/>
  <c r="J18" i="11"/>
  <c r="J17" i="11"/>
  <c r="J58" i="11" l="1"/>
  <c r="J126" i="11"/>
  <c r="J231" i="11"/>
  <c r="J237" i="11"/>
  <c r="J163" i="11"/>
  <c r="J261" i="11"/>
  <c r="J115" i="11"/>
  <c r="J202" i="11"/>
  <c r="J267" i="11"/>
  <c r="J282" i="11"/>
  <c r="J75" i="11"/>
  <c r="J107" i="11"/>
  <c r="J170" i="11"/>
  <c r="J194" i="11"/>
  <c r="J276" i="11"/>
  <c r="J178" i="11"/>
  <c r="J20" i="11"/>
  <c r="J43" i="11"/>
  <c r="J87" i="11"/>
  <c r="J216" i="11"/>
  <c r="J246" i="11"/>
  <c r="J224" i="11"/>
  <c r="J156" i="11"/>
  <c r="J145" i="11"/>
  <c r="J254" i="11"/>
  <c r="J185" i="11"/>
  <c r="I379" i="50"/>
  <c r="H379" i="50"/>
  <c r="J378" i="50"/>
  <c r="J377" i="50"/>
  <c r="J376" i="50"/>
  <c r="J366" i="50"/>
  <c r="I365" i="50"/>
  <c r="H365" i="50"/>
  <c r="J364" i="50"/>
  <c r="J363" i="50"/>
  <c r="J362" i="50"/>
  <c r="J357" i="50"/>
  <c r="I356" i="50"/>
  <c r="H356" i="50"/>
  <c r="J355" i="50"/>
  <c r="J354" i="50"/>
  <c r="J353" i="50"/>
  <c r="I196" i="4"/>
  <c r="I197" i="4"/>
  <c r="I195" i="4"/>
  <c r="H196" i="4"/>
  <c r="H197" i="4"/>
  <c r="H195" i="4"/>
  <c r="H91" i="47"/>
  <c r="H91" i="53" s="1"/>
  <c r="H92" i="47"/>
  <c r="H92" i="53" s="1"/>
  <c r="I91" i="47"/>
  <c r="I91" i="53" s="1"/>
  <c r="I92" i="47"/>
  <c r="I92" i="53" s="1"/>
  <c r="I90" i="47"/>
  <c r="I90" i="53" s="1"/>
  <c r="I94" i="53" l="1"/>
  <c r="J92" i="53"/>
  <c r="J91" i="53"/>
  <c r="J356" i="50"/>
  <c r="J379" i="50"/>
  <c r="J365" i="50"/>
  <c r="J79" i="50"/>
  <c r="J78" i="50"/>
  <c r="J77" i="50"/>
  <c r="J76" i="50"/>
  <c r="J69" i="50"/>
  <c r="J68" i="50"/>
  <c r="J67" i="50"/>
  <c r="J66" i="50"/>
  <c r="I47" i="34" l="1"/>
  <c r="H47" i="34"/>
  <c r="J46" i="34"/>
  <c r="J45" i="34"/>
  <c r="J44" i="34"/>
  <c r="J110" i="34"/>
  <c r="H90" i="47"/>
  <c r="H90" i="53" s="1"/>
  <c r="I146" i="34"/>
  <c r="H146" i="34"/>
  <c r="J145" i="34"/>
  <c r="J144" i="34"/>
  <c r="J143" i="34"/>
  <c r="I138" i="34"/>
  <c r="H138" i="34"/>
  <c r="J137" i="34"/>
  <c r="J136" i="34"/>
  <c r="J135" i="34"/>
  <c r="I129" i="34"/>
  <c r="H129" i="34"/>
  <c r="C129" i="34"/>
  <c r="J128" i="34"/>
  <c r="J127" i="34"/>
  <c r="J126" i="34"/>
  <c r="I118" i="34"/>
  <c r="H118" i="34"/>
  <c r="J117" i="34"/>
  <c r="J116" i="34"/>
  <c r="J115" i="34"/>
  <c r="J109" i="34"/>
  <c r="J108" i="34"/>
  <c r="J107" i="34"/>
  <c r="I104" i="34"/>
  <c r="H104" i="34"/>
  <c r="J103" i="34"/>
  <c r="J102" i="34"/>
  <c r="J101" i="34"/>
  <c r="I98" i="34"/>
  <c r="H98" i="34"/>
  <c r="J97" i="34"/>
  <c r="J96" i="34"/>
  <c r="J95" i="34"/>
  <c r="I92" i="34"/>
  <c r="H92" i="34"/>
  <c r="J91" i="34"/>
  <c r="J90" i="34"/>
  <c r="J89" i="34"/>
  <c r="I83" i="34"/>
  <c r="H83" i="34"/>
  <c r="J82" i="34"/>
  <c r="J81" i="34"/>
  <c r="J80" i="34"/>
  <c r="I75" i="34"/>
  <c r="H75" i="34"/>
  <c r="J74" i="34"/>
  <c r="J73" i="34"/>
  <c r="J72" i="34"/>
  <c r="I68" i="34"/>
  <c r="H68" i="34"/>
  <c r="J67" i="34"/>
  <c r="J66" i="34"/>
  <c r="J65" i="34"/>
  <c r="I56" i="34"/>
  <c r="H56" i="34"/>
  <c r="J55" i="34"/>
  <c r="J54" i="34"/>
  <c r="J53" i="34"/>
  <c r="I38" i="34"/>
  <c r="H38" i="34"/>
  <c r="J37" i="34"/>
  <c r="J36" i="34"/>
  <c r="J35" i="34"/>
  <c r="I30" i="34"/>
  <c r="H30" i="34"/>
  <c r="C30" i="34"/>
  <c r="J29" i="34"/>
  <c r="J28" i="34"/>
  <c r="J27" i="34"/>
  <c r="J90" i="53" l="1"/>
  <c r="H94" i="53"/>
  <c r="J94" i="53" s="1"/>
  <c r="J47" i="34"/>
  <c r="J56" i="34"/>
  <c r="J92" i="34"/>
  <c r="J118" i="34"/>
  <c r="J146" i="34"/>
  <c r="J68" i="34"/>
  <c r="J83" i="34"/>
  <c r="J98" i="34"/>
  <c r="J104" i="34"/>
  <c r="J30" i="34"/>
  <c r="J75" i="34"/>
  <c r="J38" i="34"/>
  <c r="J129" i="34"/>
  <c r="J138" i="34"/>
  <c r="I75" i="53" l="1"/>
  <c r="H75" i="53"/>
  <c r="J74" i="53"/>
  <c r="J73" i="53"/>
  <c r="J72" i="53"/>
  <c r="J75" i="53" l="1"/>
  <c r="C67" i="29"/>
  <c r="C55" i="29"/>
  <c r="C37" i="29"/>
  <c r="J67" i="29"/>
  <c r="I66" i="29"/>
  <c r="J66" i="29" s="1"/>
  <c r="J65" i="29"/>
  <c r="J64" i="29"/>
  <c r="I88" i="29"/>
  <c r="J87" i="29"/>
  <c r="J86" i="29"/>
  <c r="H75" i="29"/>
  <c r="I74" i="29"/>
  <c r="I75" i="29" s="1"/>
  <c r="J73" i="29"/>
  <c r="J72" i="29"/>
  <c r="J89" i="29"/>
  <c r="H82" i="29"/>
  <c r="I81" i="29"/>
  <c r="I82" i="29" s="1"/>
  <c r="J80" i="29"/>
  <c r="J79" i="29"/>
  <c r="I23" i="29"/>
  <c r="H23" i="29"/>
  <c r="J22" i="29"/>
  <c r="J21" i="29"/>
  <c r="J20" i="29"/>
  <c r="J88" i="29" l="1"/>
  <c r="J28" i="49"/>
  <c r="J75" i="29"/>
  <c r="J74" i="29"/>
  <c r="J23" i="29"/>
  <c r="J82" i="29"/>
  <c r="J81" i="29"/>
  <c r="I49" i="48" l="1"/>
  <c r="H49" i="48"/>
  <c r="J49" i="48" s="1"/>
  <c r="J48" i="48"/>
  <c r="J47" i="48"/>
  <c r="J46" i="48"/>
  <c r="I40" i="48"/>
  <c r="H40" i="48"/>
  <c r="C40" i="48"/>
  <c r="J39" i="48"/>
  <c r="J38" i="48"/>
  <c r="J37" i="48"/>
  <c r="I32" i="48"/>
  <c r="H32" i="48"/>
  <c r="J32" i="48" s="1"/>
  <c r="C32" i="48"/>
  <c r="J31" i="48"/>
  <c r="J30" i="48"/>
  <c r="J29" i="48"/>
  <c r="I22" i="48"/>
  <c r="H22" i="48"/>
  <c r="C22" i="48"/>
  <c r="J21" i="48"/>
  <c r="J20" i="48"/>
  <c r="J19" i="48"/>
  <c r="J52" i="10"/>
  <c r="J51" i="10"/>
  <c r="J50" i="10"/>
  <c r="I45" i="10"/>
  <c r="H45" i="10"/>
  <c r="J45" i="10" s="1"/>
  <c r="C45" i="10"/>
  <c r="J44" i="10"/>
  <c r="J43" i="10"/>
  <c r="J42" i="10"/>
  <c r="I39" i="10"/>
  <c r="H39" i="10"/>
  <c r="J39" i="10" s="1"/>
  <c r="J38" i="10"/>
  <c r="J37" i="10"/>
  <c r="J36" i="10"/>
  <c r="I24" i="10"/>
  <c r="H24" i="10"/>
  <c r="J23" i="10"/>
  <c r="J22" i="10"/>
  <c r="J21" i="10"/>
  <c r="I17" i="10"/>
  <c r="H17" i="10"/>
  <c r="J17" i="10" s="1"/>
  <c r="J16" i="10"/>
  <c r="J15" i="10"/>
  <c r="J14" i="10"/>
  <c r="J140" i="2"/>
  <c r="J139" i="2"/>
  <c r="J138" i="2"/>
  <c r="J135" i="2"/>
  <c r="J134" i="2"/>
  <c r="J133" i="2"/>
  <c r="J130" i="2"/>
  <c r="J129" i="2"/>
  <c r="J128" i="2"/>
  <c r="J124" i="2"/>
  <c r="J123" i="2"/>
  <c r="J122" i="2"/>
  <c r="J118" i="2"/>
  <c r="J117" i="2"/>
  <c r="J116" i="2"/>
  <c r="J112" i="2"/>
  <c r="J111" i="2"/>
  <c r="J110" i="2"/>
  <c r="I389" i="2"/>
  <c r="J388" i="2"/>
  <c r="J387" i="2"/>
  <c r="J386" i="2"/>
  <c r="I383" i="2"/>
  <c r="H383" i="2"/>
  <c r="C383" i="2"/>
  <c r="J382" i="2"/>
  <c r="J381" i="2"/>
  <c r="J380" i="2"/>
  <c r="I374" i="2"/>
  <c r="H374" i="2"/>
  <c r="J373" i="2"/>
  <c r="J372" i="2"/>
  <c r="J371" i="2"/>
  <c r="I367" i="2"/>
  <c r="H367" i="2"/>
  <c r="C367" i="2"/>
  <c r="J366" i="2"/>
  <c r="J365" i="2"/>
  <c r="J364" i="2"/>
  <c r="I356" i="2"/>
  <c r="H356" i="2"/>
  <c r="J355" i="2"/>
  <c r="J354" i="2"/>
  <c r="J353" i="2"/>
  <c r="I346" i="2"/>
  <c r="H346" i="2"/>
  <c r="J345" i="2"/>
  <c r="J344" i="2"/>
  <c r="J343" i="2"/>
  <c r="I336" i="2"/>
  <c r="H336" i="2"/>
  <c r="C336" i="2"/>
  <c r="J335" i="2"/>
  <c r="J334" i="2"/>
  <c r="J333" i="2"/>
  <c r="I324" i="2"/>
  <c r="H324" i="2"/>
  <c r="C324" i="2"/>
  <c r="J323" i="2"/>
  <c r="J322" i="2"/>
  <c r="J321" i="2"/>
  <c r="I314" i="2"/>
  <c r="H314" i="2"/>
  <c r="J313" i="2"/>
  <c r="J312" i="2"/>
  <c r="J311" i="2"/>
  <c r="I306" i="2"/>
  <c r="H306" i="2"/>
  <c r="C306" i="2"/>
  <c r="J305" i="2"/>
  <c r="J304" i="2"/>
  <c r="J303" i="2"/>
  <c r="I296" i="2"/>
  <c r="H296" i="2"/>
  <c r="J295" i="2"/>
  <c r="J294" i="2"/>
  <c r="J293" i="2"/>
  <c r="I288" i="2"/>
  <c r="H288" i="2"/>
  <c r="J287" i="2"/>
  <c r="J286" i="2"/>
  <c r="J285" i="2"/>
  <c r="I281" i="2"/>
  <c r="H281" i="2"/>
  <c r="J280" i="2"/>
  <c r="J279" i="2"/>
  <c r="J278" i="2"/>
  <c r="H275" i="2"/>
  <c r="C275" i="2"/>
  <c r="J274" i="2"/>
  <c r="J273" i="2"/>
  <c r="J272" i="2"/>
  <c r="I265" i="2"/>
  <c r="H265" i="2"/>
  <c r="J264" i="2"/>
  <c r="J263" i="2"/>
  <c r="J262" i="2"/>
  <c r="I259" i="2"/>
  <c r="H259" i="2"/>
  <c r="J258" i="2"/>
  <c r="J257" i="2"/>
  <c r="J256" i="2"/>
  <c r="I252" i="2"/>
  <c r="H252" i="2"/>
  <c r="J251" i="2"/>
  <c r="J250" i="2"/>
  <c r="J249" i="2"/>
  <c r="I245" i="2"/>
  <c r="H245" i="2"/>
  <c r="J244" i="2"/>
  <c r="J243" i="2"/>
  <c r="J242" i="2"/>
  <c r="I237" i="2"/>
  <c r="H237" i="2"/>
  <c r="C237" i="2"/>
  <c r="J236" i="2"/>
  <c r="J235" i="2"/>
  <c r="J234" i="2"/>
  <c r="I230" i="2"/>
  <c r="H230" i="2"/>
  <c r="C230" i="2"/>
  <c r="J229" i="2"/>
  <c r="J228" i="2"/>
  <c r="J227" i="2"/>
  <c r="I223" i="2"/>
  <c r="H223" i="2"/>
  <c r="J222" i="2"/>
  <c r="J221" i="2"/>
  <c r="J220" i="2"/>
  <c r="I216" i="2"/>
  <c r="H216" i="2"/>
  <c r="C216" i="2"/>
  <c r="J215" i="2"/>
  <c r="J214" i="2"/>
  <c r="J213" i="2"/>
  <c r="I209" i="2"/>
  <c r="H209" i="2"/>
  <c r="C209" i="2"/>
  <c r="J208" i="2"/>
  <c r="J207" i="2"/>
  <c r="J206" i="2"/>
  <c r="I200" i="2"/>
  <c r="H200" i="2"/>
  <c r="C200" i="2"/>
  <c r="J199" i="2"/>
  <c r="J198" i="2"/>
  <c r="J197" i="2"/>
  <c r="I193" i="2"/>
  <c r="H193" i="2"/>
  <c r="C193" i="2"/>
  <c r="J192" i="2"/>
  <c r="J191" i="2"/>
  <c r="J190" i="2"/>
  <c r="I186" i="2"/>
  <c r="H186" i="2"/>
  <c r="C186" i="2"/>
  <c r="J185" i="2"/>
  <c r="J184" i="2"/>
  <c r="J183" i="2"/>
  <c r="I180" i="2"/>
  <c r="H180" i="2"/>
  <c r="J179" i="2"/>
  <c r="J178" i="2"/>
  <c r="J177" i="2"/>
  <c r="J171" i="2"/>
  <c r="J170" i="2"/>
  <c r="J172" i="2" s="1"/>
  <c r="I164" i="2"/>
  <c r="H164" i="2"/>
  <c r="J163" i="2"/>
  <c r="J162" i="2"/>
  <c r="J161" i="2"/>
  <c r="I156" i="2"/>
  <c r="H156" i="2"/>
  <c r="J155" i="2"/>
  <c r="J154" i="2"/>
  <c r="J153" i="2"/>
  <c r="I150" i="2"/>
  <c r="H150" i="2"/>
  <c r="J149" i="2"/>
  <c r="J148" i="2"/>
  <c r="J147" i="2"/>
  <c r="I100" i="2"/>
  <c r="H100" i="2"/>
  <c r="J99" i="2"/>
  <c r="J98" i="2"/>
  <c r="J97" i="2"/>
  <c r="I90" i="2"/>
  <c r="H90" i="2"/>
  <c r="J89" i="2"/>
  <c r="J88" i="2"/>
  <c r="J87" i="2"/>
  <c r="I81" i="2"/>
  <c r="H81" i="2"/>
  <c r="J80" i="2"/>
  <c r="J79" i="2"/>
  <c r="J78" i="2"/>
  <c r="I73" i="2"/>
  <c r="H73" i="2"/>
  <c r="C73" i="2"/>
  <c r="J72" i="2"/>
  <c r="J71" i="2"/>
  <c r="J70" i="2"/>
  <c r="I66" i="2"/>
  <c r="H66" i="2"/>
  <c r="J65" i="2"/>
  <c r="J64" i="2"/>
  <c r="J63" i="2"/>
  <c r="I57" i="2"/>
  <c r="H57" i="2"/>
  <c r="J56" i="2"/>
  <c r="J55" i="2"/>
  <c r="J54" i="2"/>
  <c r="I46" i="2"/>
  <c r="H46" i="2"/>
  <c r="C46" i="2"/>
  <c r="J45" i="2"/>
  <c r="J44" i="2"/>
  <c r="J43" i="2"/>
  <c r="I38" i="2"/>
  <c r="H38" i="2"/>
  <c r="C38" i="2"/>
  <c r="J37" i="2"/>
  <c r="J36" i="2"/>
  <c r="J35" i="2"/>
  <c r="I28" i="2"/>
  <c r="H28" i="2"/>
  <c r="J27" i="2"/>
  <c r="J26" i="2"/>
  <c r="J25" i="2"/>
  <c r="J24" i="10" l="1"/>
  <c r="J281" i="2"/>
  <c r="J306" i="2"/>
  <c r="J200" i="2"/>
  <c r="J288" i="2"/>
  <c r="J209" i="2"/>
  <c r="J324" i="2"/>
  <c r="J356" i="2"/>
  <c r="J22" i="48"/>
  <c r="J40" i="48"/>
  <c r="J156" i="2"/>
  <c r="J265" i="2"/>
  <c r="J346" i="2"/>
  <c r="J374" i="2"/>
  <c r="J223" i="2"/>
  <c r="J38" i="2"/>
  <c r="J66" i="2"/>
  <c r="J90" i="2"/>
  <c r="J193" i="2"/>
  <c r="J245" i="2"/>
  <c r="J28" i="2"/>
  <c r="J150" i="2"/>
  <c r="J186" i="2"/>
  <c r="J259" i="2"/>
  <c r="J336" i="2"/>
  <c r="J367" i="2"/>
  <c r="J389" i="2"/>
  <c r="J57" i="2"/>
  <c r="J81" i="2"/>
  <c r="J237" i="2"/>
  <c r="J296" i="2"/>
  <c r="J100" i="2"/>
  <c r="J164" i="2"/>
  <c r="J73" i="2"/>
  <c r="J252" i="2"/>
  <c r="J180" i="2"/>
  <c r="J230" i="2"/>
  <c r="J216" i="2"/>
  <c r="J314" i="2"/>
  <c r="J383" i="2"/>
  <c r="J46" i="2"/>
  <c r="J275" i="2"/>
  <c r="H180" i="4" l="1"/>
  <c r="I193" i="4"/>
  <c r="H193" i="4"/>
  <c r="J193" i="4" s="1"/>
  <c r="J192" i="4"/>
  <c r="J191" i="4"/>
  <c r="J190" i="4"/>
  <c r="I187" i="4"/>
  <c r="H187" i="4"/>
  <c r="J186" i="4"/>
  <c r="J185" i="4"/>
  <c r="J184" i="4"/>
  <c r="J187" i="4" l="1"/>
  <c r="I84" i="47"/>
  <c r="H84" i="47"/>
  <c r="J83" i="47"/>
  <c r="J82" i="47"/>
  <c r="J81" i="47"/>
  <c r="I76" i="47"/>
  <c r="H76" i="47"/>
  <c r="J75" i="47"/>
  <c r="J74" i="47"/>
  <c r="J73" i="47"/>
  <c r="I67" i="47"/>
  <c r="H67" i="47"/>
  <c r="J66" i="47"/>
  <c r="J65" i="47"/>
  <c r="J64" i="47"/>
  <c r="I58" i="47"/>
  <c r="H58" i="47"/>
  <c r="J57" i="47"/>
  <c r="J56" i="47"/>
  <c r="J55" i="47"/>
  <c r="I51" i="47"/>
  <c r="H51" i="47"/>
  <c r="J50" i="47"/>
  <c r="J49" i="47"/>
  <c r="J48" i="47"/>
  <c r="I44" i="47"/>
  <c r="H44" i="47"/>
  <c r="J43" i="47"/>
  <c r="J42" i="47"/>
  <c r="J41" i="47"/>
  <c r="I45" i="52"/>
  <c r="H45" i="52"/>
  <c r="C45" i="52"/>
  <c r="J44" i="52"/>
  <c r="J43" i="52"/>
  <c r="J42" i="52"/>
  <c r="J84" i="47" l="1"/>
  <c r="J45" i="52"/>
  <c r="J67" i="47"/>
  <c r="J76" i="47"/>
  <c r="J51" i="47"/>
  <c r="J44" i="47"/>
  <c r="J58" i="47"/>
  <c r="C36" i="47"/>
  <c r="C24" i="47"/>
  <c r="I36" i="47"/>
  <c r="H36" i="47"/>
  <c r="J35" i="47"/>
  <c r="J34" i="47"/>
  <c r="J33" i="47"/>
  <c r="I24" i="47"/>
  <c r="H24" i="47"/>
  <c r="J23" i="47"/>
  <c r="J22" i="47"/>
  <c r="J21" i="47"/>
  <c r="I17" i="47"/>
  <c r="H17" i="47"/>
  <c r="C17" i="47"/>
  <c r="J16" i="47"/>
  <c r="J15" i="47"/>
  <c r="J14" i="47"/>
  <c r="I93" i="47" l="1"/>
  <c r="H93" i="47"/>
  <c r="J90" i="47"/>
  <c r="J91" i="47"/>
  <c r="J92" i="47"/>
  <c r="J36" i="47"/>
  <c r="J24" i="47"/>
  <c r="J17" i="47"/>
  <c r="I347" i="50"/>
  <c r="H347" i="50"/>
  <c r="J346" i="50"/>
  <c r="J345" i="50"/>
  <c r="J344" i="50"/>
  <c r="I335" i="50"/>
  <c r="H335" i="50"/>
  <c r="J334" i="50"/>
  <c r="J333" i="50"/>
  <c r="J332" i="50"/>
  <c r="I35" i="3"/>
  <c r="H35" i="3"/>
  <c r="J35" i="3" s="1"/>
  <c r="J34" i="3"/>
  <c r="J33" i="3"/>
  <c r="J32" i="3"/>
  <c r="I27" i="3"/>
  <c r="H27" i="3"/>
  <c r="J26" i="3"/>
  <c r="J25" i="3"/>
  <c r="J24" i="3"/>
  <c r="J21" i="52"/>
  <c r="J22" i="52"/>
  <c r="J23" i="52"/>
  <c r="H24" i="52"/>
  <c r="I24" i="52"/>
  <c r="J93" i="47" l="1"/>
  <c r="J335" i="50"/>
  <c r="J347" i="50"/>
  <c r="J27" i="3"/>
  <c r="J24" i="52"/>
  <c r="I327" i="50" l="1"/>
  <c r="H327" i="50"/>
  <c r="J326" i="50"/>
  <c r="J325" i="50"/>
  <c r="J324" i="50"/>
  <c r="J323" i="50"/>
  <c r="I291" i="50"/>
  <c r="H291" i="50"/>
  <c r="J290" i="50"/>
  <c r="J289" i="50"/>
  <c r="J288" i="50"/>
  <c r="J287" i="50"/>
  <c r="C39" i="30"/>
  <c r="H23" i="30"/>
  <c r="I22" i="30"/>
  <c r="J22" i="30" s="1"/>
  <c r="J21" i="30"/>
  <c r="J20" i="30"/>
  <c r="J19" i="30"/>
  <c r="H39" i="31"/>
  <c r="I38" i="31"/>
  <c r="I39" i="31" s="1"/>
  <c r="J37" i="31"/>
  <c r="J36" i="31"/>
  <c r="J35" i="31"/>
  <c r="I22" i="31"/>
  <c r="H22" i="31"/>
  <c r="J21" i="31"/>
  <c r="J20" i="31"/>
  <c r="J19" i="31"/>
  <c r="J18" i="31"/>
  <c r="I19" i="16"/>
  <c r="H19" i="16"/>
  <c r="J18" i="16"/>
  <c r="J19" i="16" s="1"/>
  <c r="J17" i="16"/>
  <c r="J16" i="16"/>
  <c r="I82" i="53"/>
  <c r="H82" i="53"/>
  <c r="J81" i="53"/>
  <c r="J80" i="53"/>
  <c r="J79" i="53"/>
  <c r="I68" i="53"/>
  <c r="H68" i="53"/>
  <c r="J67" i="53"/>
  <c r="J66" i="53"/>
  <c r="J65" i="53"/>
  <c r="I61" i="53"/>
  <c r="H61" i="53"/>
  <c r="C61" i="53"/>
  <c r="J60" i="53"/>
  <c r="J59" i="53"/>
  <c r="J58" i="53"/>
  <c r="I52" i="53"/>
  <c r="H52" i="53"/>
  <c r="C52" i="53"/>
  <c r="J51" i="53"/>
  <c r="J50" i="53"/>
  <c r="J49" i="53"/>
  <c r="I44" i="53"/>
  <c r="H44" i="53"/>
  <c r="C44" i="53"/>
  <c r="J43" i="53"/>
  <c r="J42" i="53"/>
  <c r="J41" i="53"/>
  <c r="I37" i="53"/>
  <c r="H37" i="53"/>
  <c r="C37" i="53"/>
  <c r="J36" i="53"/>
  <c r="J35" i="53"/>
  <c r="J34" i="53"/>
  <c r="I23" i="53"/>
  <c r="H23" i="53"/>
  <c r="C23" i="53"/>
  <c r="J22" i="53"/>
  <c r="J21" i="53"/>
  <c r="J20" i="53"/>
  <c r="H129" i="26"/>
  <c r="J129" i="26" s="1"/>
  <c r="J128" i="26"/>
  <c r="J127" i="26"/>
  <c r="J126" i="26"/>
  <c r="H122" i="26"/>
  <c r="J122" i="26" s="1"/>
  <c r="J121" i="26"/>
  <c r="J120" i="26"/>
  <c r="J119" i="26"/>
  <c r="H115" i="26"/>
  <c r="J115" i="26" s="1"/>
  <c r="J114" i="26"/>
  <c r="J113" i="26"/>
  <c r="J112" i="26"/>
  <c r="J107" i="26"/>
  <c r="J106" i="26"/>
  <c r="J105" i="26"/>
  <c r="J99" i="26"/>
  <c r="J98" i="26"/>
  <c r="J97" i="26"/>
  <c r="I88" i="26"/>
  <c r="H88" i="26"/>
  <c r="J87" i="26"/>
  <c r="J86" i="26"/>
  <c r="J85" i="26"/>
  <c r="I79" i="26"/>
  <c r="H79" i="26"/>
  <c r="J79" i="26" s="1"/>
  <c r="J78" i="26"/>
  <c r="J77" i="26"/>
  <c r="J76" i="26"/>
  <c r="I68" i="26"/>
  <c r="H68" i="26"/>
  <c r="C68" i="26"/>
  <c r="J67" i="26"/>
  <c r="J66" i="26"/>
  <c r="J65" i="26"/>
  <c r="I58" i="26"/>
  <c r="H58" i="26"/>
  <c r="J57" i="26"/>
  <c r="J56" i="26"/>
  <c r="J55" i="26"/>
  <c r="I45" i="26"/>
  <c r="H45" i="26"/>
  <c r="J45" i="26" s="1"/>
  <c r="C45" i="26"/>
  <c r="J44" i="26"/>
  <c r="J43" i="26"/>
  <c r="J42" i="26"/>
  <c r="I38" i="26"/>
  <c r="H38" i="26"/>
  <c r="C38" i="26"/>
  <c r="J37" i="26"/>
  <c r="J36" i="26"/>
  <c r="J35" i="26"/>
  <c r="I30" i="26"/>
  <c r="H30" i="26"/>
  <c r="C30" i="26"/>
  <c r="J29" i="26"/>
  <c r="J28" i="26"/>
  <c r="J27" i="26"/>
  <c r="I21" i="26"/>
  <c r="H21" i="26"/>
  <c r="J21" i="26" s="1"/>
  <c r="C21" i="26"/>
  <c r="J20" i="26"/>
  <c r="J19" i="26"/>
  <c r="J18" i="26"/>
  <c r="I56" i="50"/>
  <c r="H56" i="50"/>
  <c r="J55" i="50"/>
  <c r="J54" i="50"/>
  <c r="J53" i="50"/>
  <c r="I46" i="50"/>
  <c r="H46" i="50"/>
  <c r="I37" i="50"/>
  <c r="H37" i="50"/>
  <c r="J36" i="50"/>
  <c r="J35" i="50"/>
  <c r="J34" i="50"/>
  <c r="I31" i="50"/>
  <c r="H31" i="50"/>
  <c r="J30" i="50"/>
  <c r="J29" i="50"/>
  <c r="J28" i="50"/>
  <c r="I24" i="50"/>
  <c r="H24" i="50"/>
  <c r="J22" i="50"/>
  <c r="J21" i="50"/>
  <c r="J20" i="50"/>
  <c r="J58" i="26" l="1"/>
  <c r="J37" i="53"/>
  <c r="J61" i="53"/>
  <c r="J82" i="53"/>
  <c r="J68" i="53"/>
  <c r="J24" i="50"/>
  <c r="J46" i="50"/>
  <c r="J37" i="50"/>
  <c r="J327" i="50"/>
  <c r="J31" i="50"/>
  <c r="J56" i="50"/>
  <c r="J52" i="53"/>
  <c r="J88" i="26"/>
  <c r="J38" i="26"/>
  <c r="J30" i="26"/>
  <c r="J68" i="26"/>
  <c r="J23" i="53"/>
  <c r="J44" i="53"/>
  <c r="J291" i="50"/>
  <c r="J22" i="31"/>
  <c r="J23" i="30"/>
  <c r="I23" i="30"/>
  <c r="J39" i="31"/>
  <c r="J38" i="31"/>
  <c r="I39" i="52"/>
  <c r="I29" i="49" s="1"/>
  <c r="H39" i="52"/>
  <c r="H29" i="49" s="1"/>
  <c r="J38" i="52"/>
  <c r="J37" i="52"/>
  <c r="J36" i="52"/>
  <c r="C193" i="4"/>
  <c r="I180" i="4"/>
  <c r="J179" i="4"/>
  <c r="J178" i="4"/>
  <c r="J177" i="4"/>
  <c r="J171" i="4"/>
  <c r="J170" i="4"/>
  <c r="J169" i="4"/>
  <c r="J168" i="4"/>
  <c r="I163" i="4"/>
  <c r="H163" i="4"/>
  <c r="C163" i="4"/>
  <c r="J162" i="4"/>
  <c r="J161" i="4"/>
  <c r="J160" i="4"/>
  <c r="I153" i="4"/>
  <c r="H153" i="4"/>
  <c r="J152" i="4"/>
  <c r="J151" i="4"/>
  <c r="J150" i="4"/>
  <c r="I147" i="4"/>
  <c r="H147" i="4"/>
  <c r="J146" i="4"/>
  <c r="J145" i="4"/>
  <c r="J144" i="4"/>
  <c r="J137" i="4"/>
  <c r="J136" i="4"/>
  <c r="J135" i="4"/>
  <c r="J134" i="4"/>
  <c r="I129" i="4"/>
  <c r="H129" i="4"/>
  <c r="J128" i="4"/>
  <c r="J127" i="4"/>
  <c r="J126" i="4"/>
  <c r="I120" i="4"/>
  <c r="H120" i="4"/>
  <c r="J119" i="4"/>
  <c r="J118" i="4"/>
  <c r="J117" i="4"/>
  <c r="I112" i="4"/>
  <c r="H112" i="4"/>
  <c r="J111" i="4"/>
  <c r="J110" i="4"/>
  <c r="J109" i="4"/>
  <c r="I104" i="4"/>
  <c r="J104" i="4" s="1"/>
  <c r="J103" i="4"/>
  <c r="J102" i="4"/>
  <c r="J101" i="4"/>
  <c r="I97" i="4"/>
  <c r="H97" i="4"/>
  <c r="J96" i="4"/>
  <c r="J95" i="4"/>
  <c r="J94" i="4"/>
  <c r="I88" i="4"/>
  <c r="H88" i="4"/>
  <c r="J87" i="4"/>
  <c r="J86" i="4"/>
  <c r="J85" i="4"/>
  <c r="I81" i="4"/>
  <c r="H81" i="4"/>
  <c r="J80" i="4"/>
  <c r="J79" i="4"/>
  <c r="J78" i="4"/>
  <c r="I72" i="4"/>
  <c r="H72" i="4"/>
  <c r="J71" i="4"/>
  <c r="J70" i="4"/>
  <c r="J69" i="4"/>
  <c r="I59" i="4"/>
  <c r="H59" i="4"/>
  <c r="J58" i="4"/>
  <c r="J57" i="4"/>
  <c r="J56" i="4"/>
  <c r="I49" i="4"/>
  <c r="H49" i="4"/>
  <c r="J48" i="4"/>
  <c r="J47" i="4"/>
  <c r="J46" i="4"/>
  <c r="I41" i="4"/>
  <c r="H41" i="4"/>
  <c r="J40" i="4"/>
  <c r="J39" i="4"/>
  <c r="J38" i="4"/>
  <c r="I31" i="4"/>
  <c r="H31" i="4"/>
  <c r="C31" i="4"/>
  <c r="J30" i="4"/>
  <c r="J29" i="4"/>
  <c r="J28" i="4"/>
  <c r="I276" i="50"/>
  <c r="H276" i="50"/>
  <c r="C276" i="50"/>
  <c r="J275" i="50"/>
  <c r="J274" i="50"/>
  <c r="J273" i="50"/>
  <c r="J267" i="50"/>
  <c r="J266" i="50"/>
  <c r="J265" i="50"/>
  <c r="J264" i="50"/>
  <c r="J258" i="50"/>
  <c r="J257" i="50"/>
  <c r="J256" i="50"/>
  <c r="J255" i="50"/>
  <c r="I247" i="50"/>
  <c r="H247" i="50"/>
  <c r="J246" i="50"/>
  <c r="J245" i="50"/>
  <c r="J244" i="50"/>
  <c r="I239" i="50"/>
  <c r="H239" i="50"/>
  <c r="C239" i="50"/>
  <c r="J238" i="50"/>
  <c r="J237" i="50"/>
  <c r="J236" i="50"/>
  <c r="I230" i="50"/>
  <c r="H230" i="50"/>
  <c r="J229" i="50"/>
  <c r="J228" i="50"/>
  <c r="J227" i="50"/>
  <c r="J226" i="50"/>
  <c r="I222" i="50"/>
  <c r="H222" i="50"/>
  <c r="C222" i="50"/>
  <c r="J221" i="50"/>
  <c r="J220" i="50"/>
  <c r="J219" i="50"/>
  <c r="I217" i="50"/>
  <c r="H217" i="50"/>
  <c r="J216" i="50"/>
  <c r="J215" i="50"/>
  <c r="J214" i="50"/>
  <c r="J207" i="50"/>
  <c r="J206" i="50"/>
  <c r="J205" i="50"/>
  <c r="I204" i="50"/>
  <c r="H204" i="50"/>
  <c r="I200" i="50"/>
  <c r="H200" i="50"/>
  <c r="J199" i="50"/>
  <c r="J198" i="50"/>
  <c r="J197" i="50"/>
  <c r="J193" i="50"/>
  <c r="J192" i="50"/>
  <c r="J191" i="50"/>
  <c r="I190" i="50"/>
  <c r="H190" i="50"/>
  <c r="I184" i="50"/>
  <c r="H184" i="50"/>
  <c r="J183" i="50"/>
  <c r="J182" i="50"/>
  <c r="J181" i="50"/>
  <c r="J170" i="50"/>
  <c r="J169" i="50"/>
  <c r="J168" i="50"/>
  <c r="J167" i="50"/>
  <c r="I163" i="50"/>
  <c r="H163" i="50"/>
  <c r="J162" i="50"/>
  <c r="J161" i="50"/>
  <c r="J160" i="50"/>
  <c r="I154" i="50"/>
  <c r="H154" i="50"/>
  <c r="J153" i="50"/>
  <c r="J152" i="50"/>
  <c r="J151" i="50"/>
  <c r="I148" i="50"/>
  <c r="H148" i="50"/>
  <c r="J147" i="50"/>
  <c r="J146" i="50"/>
  <c r="J145" i="50"/>
  <c r="J142" i="50"/>
  <c r="J141" i="50"/>
  <c r="J140" i="50"/>
  <c r="J139" i="50"/>
  <c r="J134" i="50"/>
  <c r="I130" i="50"/>
  <c r="H130" i="50"/>
  <c r="J129" i="50"/>
  <c r="J128" i="50"/>
  <c r="J127" i="50"/>
  <c r="I123" i="50"/>
  <c r="H123" i="50"/>
  <c r="J122" i="50"/>
  <c r="J121" i="50"/>
  <c r="J120" i="50"/>
  <c r="I114" i="50"/>
  <c r="H114" i="50"/>
  <c r="J113" i="50"/>
  <c r="J112" i="50"/>
  <c r="J111" i="50"/>
  <c r="I103" i="50"/>
  <c r="H103" i="50"/>
  <c r="J102" i="50"/>
  <c r="J101" i="50"/>
  <c r="J100" i="50"/>
  <c r="J87" i="50"/>
  <c r="J195" i="4" l="1"/>
  <c r="J197" i="4"/>
  <c r="H198" i="4"/>
  <c r="J196" i="4"/>
  <c r="I198" i="4"/>
  <c r="J148" i="50"/>
  <c r="J230" i="50"/>
  <c r="J114" i="50"/>
  <c r="J276" i="50"/>
  <c r="J39" i="52"/>
  <c r="J163" i="50"/>
  <c r="J217" i="50"/>
  <c r="J49" i="4"/>
  <c r="J163" i="4"/>
  <c r="J97" i="4"/>
  <c r="J112" i="4"/>
  <c r="J129" i="4"/>
  <c r="J147" i="4"/>
  <c r="J72" i="4"/>
  <c r="J31" i="4"/>
  <c r="J81" i="4"/>
  <c r="J180" i="4"/>
  <c r="J41" i="4"/>
  <c r="J59" i="4"/>
  <c r="J88" i="4"/>
  <c r="J120" i="4"/>
  <c r="J153" i="4"/>
  <c r="J130" i="50"/>
  <c r="J239" i="50"/>
  <c r="J247" i="50"/>
  <c r="J154" i="50"/>
  <c r="J190" i="50"/>
  <c r="J200" i="50"/>
  <c r="J222" i="50"/>
  <c r="J204" i="50"/>
  <c r="J103" i="50"/>
  <c r="J184" i="50"/>
  <c r="J123" i="50"/>
  <c r="J198" i="4" l="1"/>
  <c r="J24" i="9"/>
  <c r="J25" i="9"/>
  <c r="J26" i="9"/>
  <c r="J23" i="9"/>
  <c r="I26" i="9"/>
  <c r="H26" i="9"/>
  <c r="J33" i="27" l="1"/>
  <c r="J32" i="27"/>
  <c r="J31" i="27"/>
  <c r="J27" i="27"/>
  <c r="J26" i="27"/>
  <c r="J25" i="27"/>
  <c r="J19" i="27"/>
  <c r="J20" i="27"/>
  <c r="J21" i="27"/>
  <c r="J18" i="27"/>
  <c r="I34" i="27"/>
  <c r="H34" i="27"/>
  <c r="I28" i="27"/>
  <c r="H28" i="27"/>
  <c r="J28" i="27" s="1"/>
  <c r="I21" i="27"/>
  <c r="H21" i="27"/>
  <c r="J29" i="49" l="1"/>
  <c r="J34" i="27"/>
</calcChain>
</file>

<file path=xl/sharedStrings.xml><?xml version="1.0" encoding="utf-8"?>
<sst xmlns="http://schemas.openxmlformats.org/spreadsheetml/2006/main" count="4689" uniqueCount="1428">
  <si>
    <t>(Goal)</t>
  </si>
  <si>
    <t>1. วัตถุประสงค์เชิงยุทธศาสตร์</t>
  </si>
  <si>
    <t>3. เกณฑ์วัดการดำเนินงานระดับองค์กร</t>
  </si>
  <si>
    <t>4. เป้าหมาย</t>
  </si>
  <si>
    <t>(Strategic Objective)</t>
  </si>
  <si>
    <t>- อัตราผลตอบแทนต่อสินทรัพย์รวม (ROA)</t>
  </si>
  <si>
    <t xml:space="preserve">             -</t>
  </si>
  <si>
    <t>6. เกณฑ์วัดการดำเนินงานระดับสายงาน</t>
  </si>
  <si>
    <t>7. เป้าหมาย</t>
  </si>
  <si>
    <t xml:space="preserve"> - ค่าใช้จ่ายในการดำเนินงานส่วนกลาง</t>
  </si>
  <si>
    <t xml:space="preserve"> - ค่าใช้จ่ายในการดำเนินงานส่วนภูมิภาค</t>
  </si>
  <si>
    <t>8. แผนงาน/โครงการ/งาน</t>
  </si>
  <si>
    <t>9. แผนปฏิบัติ</t>
  </si>
  <si>
    <t>(Operating Strategies หรือ Strategic Initiatives)</t>
  </si>
  <si>
    <t>(ระบุกิจกรรมหลักพร้อมปริมาณหรือเป้าหมาย)</t>
  </si>
  <si>
    <t>(Activities / Action Steps)</t>
  </si>
  <si>
    <t>รวม</t>
  </si>
  <si>
    <t>ด้านเป้าหมายองค์กร</t>
  </si>
  <si>
    <t xml:space="preserve">สายงานการไฟฟ้า ภาค 2  </t>
  </si>
  <si>
    <t xml:space="preserve"> - ค่ากำไรทางเศรษฐศาสตร์ (Economic Profit: EP)</t>
  </si>
  <si>
    <r>
      <t xml:space="preserve"> - อัตราผลตอบแทนต่อสินทรัพย์รวม (ROA)</t>
    </r>
    <r>
      <rPr>
        <b/>
        <sz val="16"/>
        <color rgb="FFFF0000"/>
        <rFont val="Wingdings"/>
        <charset val="2"/>
      </rPr>
      <t>µ</t>
    </r>
  </si>
  <si>
    <t xml:space="preserve">13. งบประมาณ </t>
  </si>
  <si>
    <t>สถานที่</t>
  </si>
  <si>
    <t>ช่วงเวลา</t>
  </si>
  <si>
    <t>หน่วยงาน</t>
  </si>
  <si>
    <t>(หน่วย : ล้านบาท)</t>
  </si>
  <si>
    <t>หลัก</t>
  </si>
  <si>
    <t>(1) งบทำการ</t>
  </si>
  <si>
    <t>(2) งบลงทุน</t>
  </si>
  <si>
    <t xml:space="preserve"> - ประสิทธิภาพในการควบคุมต้นทุนและบันทึกต้นทุน</t>
  </si>
  <si>
    <t xml:space="preserve">   ให้ได้ระดับกำไรที่เหมาะสมสำหรับงานให้บริการ</t>
  </si>
  <si>
    <t xml:space="preserve">   ธุรกิจเสริม ก่อสร้างระบบไฟฟ้าให้กับผู้ใช้ไฟฟ้า C02.2</t>
  </si>
  <si>
    <t xml:space="preserve"> - ประสิทธิภาพของการปิดงานของใบสั่งงาน WMS </t>
  </si>
  <si>
    <t xml:space="preserve">    งานบริการธุรกิจเสริมกลุ่มงานตรวจสอบ ซ่อมแซม</t>
  </si>
  <si>
    <t xml:space="preserve">    และบำรุงรักษา</t>
  </si>
  <si>
    <t xml:space="preserve"> - การบันทึกเวลาปฏิบัติงาน (Time Confirm)</t>
  </si>
  <si>
    <t xml:space="preserve"> 2. กลยุทธ์ระดับองค์กร</t>
  </si>
  <si>
    <t xml:space="preserve"> 5. กลยุทธ์ระดับสายงาน</t>
  </si>
  <si>
    <t xml:space="preserve"> - การบริหารค่าใช้จ่ายในการดำเนินงาน CPI-X</t>
  </si>
  <si>
    <t>- ไม่น้อยกว่าร้อยละ  6.60</t>
  </si>
  <si>
    <t>- ไม่มากกว่า 32,029 ล้านบาท</t>
  </si>
  <si>
    <t>- ไม่มากกว่า..................   ล้านบาท</t>
  </si>
  <si>
    <t>1. แผนควบคุมค่าใช้จ่ายในการดำเนินงาน</t>
  </si>
  <si>
    <t>ไตรมาส 1-4</t>
  </si>
  <si>
    <t>กฟฉ.1-2-3</t>
  </si>
  <si>
    <t>ในสังกัด</t>
  </si>
  <si>
    <t>ฝวธ.(ภ2)</t>
  </si>
  <si>
    <t xml:space="preserve">กฟฉ.1         </t>
  </si>
  <si>
    <t xml:space="preserve">กฟฉ.2           </t>
  </si>
  <si>
    <t xml:space="preserve">กฟฉ.3                  </t>
  </si>
  <si>
    <t xml:space="preserve">ภาค 2                             </t>
  </si>
  <si>
    <t xml:space="preserve">ล้านบาท </t>
  </si>
  <si>
    <t xml:space="preserve">กฟฉ.3              </t>
  </si>
  <si>
    <t xml:space="preserve">ล้านบาท  </t>
  </si>
  <si>
    <t xml:space="preserve">2. แผนบริหารจัดเก็บหนี้ </t>
  </si>
  <si>
    <t xml:space="preserve">กฟฉ.1     </t>
  </si>
  <si>
    <t>วัน</t>
  </si>
  <si>
    <t xml:space="preserve">กฟฉ.2       </t>
  </si>
  <si>
    <t xml:space="preserve">กฟฉ.3             </t>
  </si>
  <si>
    <t xml:space="preserve">ภาค 2      </t>
  </si>
  <si>
    <t xml:space="preserve">กฟฉ.1           </t>
  </si>
  <si>
    <t xml:space="preserve">กฟฉ.2             </t>
  </si>
  <si>
    <t xml:space="preserve">ภาค 2             </t>
  </si>
  <si>
    <t>%</t>
  </si>
  <si>
    <t xml:space="preserve"> โดยเบิกจ่ายให้ได้ตามแผนงานที่และวงเงินที่ได้รับอนุมัติจาก ภาค 2  100 % </t>
  </si>
  <si>
    <t>4.1 บริหารจัดการค่ากำไรทางเศรษฐศาสตร์ ของสายงานการไฟฟ้าภาค 2</t>
  </si>
  <si>
    <t>ภาค 2</t>
  </si>
  <si>
    <t xml:space="preserve">กฟฉ.1        </t>
  </si>
  <si>
    <t>ล้านบาท</t>
  </si>
  <si>
    <t xml:space="preserve">กฟฉ.3               </t>
  </si>
  <si>
    <t>รอค่าเป้าหมายจากส่วนที่เกี่ยวข้อง (กคจ)</t>
  </si>
  <si>
    <t>ปี 2560</t>
  </si>
  <si>
    <t xml:space="preserve"> (เป้าหมายระดับ 5  กำไร 32%)</t>
  </si>
  <si>
    <t>ด้านกระบวนการภายใน</t>
  </si>
  <si>
    <t>(Internal  Process)</t>
  </si>
  <si>
    <t>2. กลยุทธ์ระดับองค์กร</t>
  </si>
  <si>
    <t xml:space="preserve">OM4 ปรับปรุงกระบวนการดำเนินงานให้มีประสิทธิภาพ </t>
  </si>
  <si>
    <t xml:space="preserve">SO2  มุ่งสู่องค์กรที่เป็นเลิศในด้านจำหน่ายกระแสไฟฟ้า </t>
  </si>
  <si>
    <t>โดยให้ครอบคลุมทั้งห่วงโซ่อุปทาน</t>
  </si>
  <si>
    <t>โดยพัฒนาประสิทธิภาพของทุกระบบงาน</t>
  </si>
  <si>
    <t>5. กลยุทธ์ระดับสายงาน</t>
  </si>
  <si>
    <t>c=งบผู้ใช้ไฟ,I=งบลงทุน,P=งบโครงการ</t>
  </si>
  <si>
    <t xml:space="preserve">กฟฉ.2            </t>
  </si>
  <si>
    <t>เดิมไม่ได้ระบุว่าเป็นงบอะไรงบลงทุนหรืองบโครงการ</t>
  </si>
  <si>
    <t xml:space="preserve">ภาค 2            </t>
  </si>
  <si>
    <t xml:space="preserve">OM2 ปรับปรุงกระบวนการดำเนินงานให้มีประสิทธิภาพ </t>
  </si>
  <si>
    <t>ด้านลูกค้า</t>
  </si>
  <si>
    <t>(Customer Value Proposition )</t>
  </si>
  <si>
    <t xml:space="preserve">   CR1 ยกระดับมาตรฐานของผลิตภัณฑ์</t>
  </si>
  <si>
    <t xml:space="preserve">   - ความพึงพอใจของลูกค้า</t>
  </si>
  <si>
    <t xml:space="preserve">         และการให้บริการของลูกค้า</t>
  </si>
  <si>
    <t xml:space="preserve">        กลุ่มบ้านอยู่อาศัย</t>
  </si>
  <si>
    <t xml:space="preserve">   CR2  การสร้างความสัมพันธ์กับลูกค้าในระยะยาว</t>
  </si>
  <si>
    <t xml:space="preserve">        กลุ่มพาณิชย์</t>
  </si>
  <si>
    <t xml:space="preserve">        กลุ่มอุตสาหกรรม</t>
  </si>
  <si>
    <t xml:space="preserve">        กลุ่มอื่นๆ</t>
  </si>
  <si>
    <t xml:space="preserve">   - ความพึงพอใจของกลุ่มลูกค้าสำคัญ (Key Account)</t>
  </si>
  <si>
    <t xml:space="preserve">   - ร้อยละของข้อร้องเรียนที่ดำเนินการได้แล้วเสร็จ</t>
  </si>
  <si>
    <t xml:space="preserve">      ตาม SLA  ที่กำหนด</t>
  </si>
  <si>
    <t xml:space="preserve">(SEPA  หมวด  3/แผนแม่บท) </t>
  </si>
  <si>
    <t>ไตรมาส 1</t>
  </si>
  <si>
    <t xml:space="preserve">(SEPA  หมวด  3)  </t>
  </si>
  <si>
    <t xml:space="preserve">กฟฉ.1            </t>
  </si>
  <si>
    <t>กฟฉ.2          รายงานภายใน วันที่ 15 กุมภาพันธ์ 2561</t>
  </si>
  <si>
    <t>ฝวธ.(ภ2)      สรุปรายงานผลภายใน วันที่ 28 กุมภาพันธ์ 2561</t>
  </si>
  <si>
    <t>-1129 PEA Call Center</t>
  </si>
  <si>
    <t>กฟฉ.2          รายงานภายใน 20 วันหลังสิ้นไตรมาส</t>
  </si>
  <si>
    <t xml:space="preserve">ฝวธ.(ภ2)      สรุปรายงานผลภายใน 30 วัน หลังสิ้นไตรมาส </t>
  </si>
  <si>
    <t xml:space="preserve"> -กิจกรรมลูกค้าสัมพันธ์ </t>
  </si>
  <si>
    <t xml:space="preserve">กฟฉ.2  </t>
  </si>
  <si>
    <t xml:space="preserve"> รายงานภายใน 20 วันหลังสิ้นไตรมาส</t>
  </si>
  <si>
    <t xml:space="preserve">กฟฉ.3 </t>
  </si>
  <si>
    <t>ฝวธ.(ภ2)      สรุปรายงานผลภายใน 30 วัน หลังสิ้นไตรมาส</t>
  </si>
  <si>
    <t>ไตรมาส 2</t>
  </si>
  <si>
    <t>กฟฉ.2            รายงานภายใน 20 วันหลังสิ้นไตรมาส</t>
  </si>
  <si>
    <t xml:space="preserve">กฟฉ.3        </t>
  </si>
  <si>
    <t>ฝวธ.(ภ2)       สรุปรายงานผลภายใน 30 วัน หลังสิ้นไตรมาส</t>
  </si>
  <si>
    <t>ทุกไตรมาส</t>
  </si>
  <si>
    <t xml:space="preserve">กฟฉ.3                 </t>
  </si>
  <si>
    <r>
      <t>กฟฉ.2             ประสิทธิภาพการตอบสนองข้อร้องเรียน</t>
    </r>
    <r>
      <rPr>
        <sz val="18"/>
        <rFont val="Browallia New"/>
        <family val="2"/>
      </rPr>
      <t xml:space="preserve"> ร้อยละ 100</t>
    </r>
  </si>
  <si>
    <t>ฝวธ.(ภ2)              สรุปรายงานผลภายใน 20 วันหลังสิ้นไตรมาส</t>
  </si>
  <si>
    <t xml:space="preserve"> </t>
  </si>
  <si>
    <t xml:space="preserve">กฟฉ.3                </t>
  </si>
  <si>
    <t>ไตรมาส 3</t>
  </si>
  <si>
    <t>กฟฉ.1</t>
  </si>
  <si>
    <t xml:space="preserve">ตอบชี้แจงภายในระยะเวลาที่กำหนด               </t>
  </si>
  <si>
    <t>กฟฉ.3</t>
  </si>
  <si>
    <t>ครั้ง</t>
  </si>
  <si>
    <t>กฟฉ.2</t>
  </si>
  <si>
    <t>ไตรมาส1-4</t>
  </si>
  <si>
    <t>ราย/ไตรมาส</t>
  </si>
  <si>
    <t>ฝวธ.(ภ2) สรุปรายงานผลภายใน 30 วัน หลังสิ้นไตรมาส</t>
  </si>
  <si>
    <t>กฟฉ.2          รายงานภายใน 15 วันหลังสิ้นไตรมาส</t>
  </si>
  <si>
    <t>ฝวธ.(ภ2) สรุปรายงานผลภายใน 20 วันหลังสิ้นไตรมาส</t>
  </si>
  <si>
    <t xml:space="preserve"> - </t>
  </si>
  <si>
    <t>ครั้ง                 ภายในไตรมาส 1</t>
  </si>
  <si>
    <t>ฝวธ.(ภ2) สรุปรายงานผลภายใน 30 วันหลังสิ้นไตรมาส 1</t>
  </si>
  <si>
    <t>ฝวธ.(ภ2) สรุปรายงานผลภายใน 30 วันหลังสิ้นไตรมาส</t>
  </si>
  <si>
    <t>(เฉพาะส่วนที่มีการร้องเรียน) ของแต่ละระบบแรงดัน</t>
  </si>
  <si>
    <t xml:space="preserve">กฟฉ.1      </t>
  </si>
  <si>
    <t>กฟฉ.2             รายงานภายใน 15 วัน หลังสิ้นไตรมาส</t>
  </si>
  <si>
    <t xml:space="preserve"> - รายงานสรุปข้อมูลสายส่งและจำหน่ายมีโหลดเกินพิกัด</t>
  </si>
  <si>
    <t xml:space="preserve"> - รายงานสรุปข้อมูลหม้อแปลงไฟฟ้ากำลังที่มีโหลดเกินพิกัด</t>
  </si>
  <si>
    <t>โดยให้เรียงตามระดับปัญหามากไปหาน้อย</t>
  </si>
  <si>
    <t>กฟฉ.2            สรุปข้อมูลถูกต้อง/รายงานภายใน 20 เมษายน 2561</t>
  </si>
  <si>
    <t>ฝวธ.(ภ2) สรุปข้อมูลถูกต้อง/รายงานผลภายใน 30 เมษายน 2561</t>
  </si>
  <si>
    <t xml:space="preserve">กฟฉ.2             รายงานภายใน 15 วัน หลังสิ้นไตรมาส </t>
  </si>
  <si>
    <t xml:space="preserve">ฝวธ.(ภ2) สรุปรายงานผลภายใน 30 วันหลังสิ้นไตรมาส </t>
  </si>
  <si>
    <t>ราย/ปี</t>
  </si>
  <si>
    <t>รผก.(ภ2)                                     1    ราย/ไตรมาส</t>
  </si>
  <si>
    <t>กฟฉ.1 (อข., ผจก., กฟฟ.1-3)           93   ราย/ไตรมาส</t>
  </si>
  <si>
    <t>ไตรมาส 4</t>
  </si>
  <si>
    <t xml:space="preserve">กฟฉ.2               </t>
  </si>
  <si>
    <t>ฝวธ.(ภ2) สรุปรายงานผลภายในไตรมาส 4</t>
  </si>
  <si>
    <t>และการบริการขององค์กร</t>
  </si>
  <si>
    <t>ราย</t>
  </si>
  <si>
    <t>กฟฉ.1      ร้อยละ 90</t>
  </si>
  <si>
    <t>กฟฉ.2      ร้อยละ 90        รายงานภายใน 20 วันหลังสิ้นไตรมาส</t>
  </si>
  <si>
    <t>กฟฉ.3      ร้อยละ 90</t>
  </si>
  <si>
    <t>ฝวธ.(ภ2)    สรุปรายงานผลภายใน 30 วันหลังสิ้นไตรมาส</t>
  </si>
  <si>
    <t xml:space="preserve"> แห่ง</t>
  </si>
  <si>
    <t xml:space="preserve">กฟฉ.2                    </t>
  </si>
  <si>
    <t xml:space="preserve">กฟฉ.3     </t>
  </si>
  <si>
    <t xml:space="preserve"> แห่ง    </t>
  </si>
  <si>
    <t xml:space="preserve">ภาค 2                          </t>
  </si>
  <si>
    <t>-ความสำเร็จของการดำเนินการตาม Service Level</t>
  </si>
  <si>
    <t xml:space="preserve">Agreement ที่ระบุในห่วงโซ่อุปทาน </t>
  </si>
  <si>
    <t xml:space="preserve"> - ค่าใช้จ่ายการดำเนินงานที่ลดลงจากการปรับปรุง</t>
  </si>
  <si>
    <t xml:space="preserve"> -  จำนวนกระบวนการที่สำคัญที่มีการใช้ ICT</t>
  </si>
  <si>
    <t xml:space="preserve"> เพื่อเพิ่มประสิทธิภาพ</t>
  </si>
  <si>
    <t>การให้บริการ (QA for SLA) กระบวนงาน P1-P11 ภายในเดือน ก.ย. 2561</t>
  </si>
  <si>
    <t xml:space="preserve">กฟฉ.1       </t>
  </si>
  <si>
    <t xml:space="preserve">กฟฉ.2      </t>
  </si>
  <si>
    <t xml:space="preserve">กฟฉ.3       </t>
  </si>
  <si>
    <t>ฝวธ.(ภ2)    สรุปรายงานผลภายในเดือน กันยายน 2561</t>
  </si>
  <si>
    <t>งานตามข้อตกลงระดับการให้บริการ (SLA) (ต่อ)</t>
  </si>
  <si>
    <t>รายงานภายใน 10 วันหลังสิ้นไตรมาส</t>
  </si>
  <si>
    <t>ฝวธ.(ภ2)    สรุปรายงานผลภายใน 15 วันหลังสิ้นไตรมาส</t>
  </si>
  <si>
    <t>กฟฟ.</t>
  </si>
  <si>
    <t xml:space="preserve">ภาค 2        </t>
  </si>
  <si>
    <t>กฟฉ.1     2 แห่ง (กฟจ.นครพนม, กฟจ.หนองคาย)</t>
  </si>
  <si>
    <t>กฟฉ.3     1 แห่ง (กฟจ.นครราชสีมา)</t>
  </si>
  <si>
    <t>ภาค 2     4 แห่ง</t>
  </si>
  <si>
    <t>ฝวธ.(ภ2)    สรุปรายงานผลภายใน 30 วันหลังสิ้นเดือน</t>
  </si>
  <si>
    <t>(Internal Process)</t>
  </si>
  <si>
    <t xml:space="preserve">          -</t>
  </si>
  <si>
    <t xml:space="preserve">    SO2 มุ่งสู่องค์กรที่เป็นเลิศในด้านจำหน่ายกระแสไฟฟ้า</t>
  </si>
  <si>
    <t xml:space="preserve">            โดยพัฒนาประสิทธิภาพของทุกระบบงาน</t>
  </si>
  <si>
    <t>(1)งบทำการ</t>
  </si>
  <si>
    <t>(2)งบลงทุน</t>
  </si>
  <si>
    <t>เป้าหมาย : ขยายเขตให้หมู่บ้านมีไฟฟ้าใช้ให้ได้ 100%</t>
  </si>
  <si>
    <t>จำนวนทั้งหมด......หมู่บ้าน, มีไฟฟ้าใช้แล้ว......หมู่บ้าน</t>
  </si>
  <si>
    <t>ฝวธ.(ภ2) สรุปรายงานผลภายใน 45 วัน หลังสิ้นไตรมาส</t>
  </si>
  <si>
    <t>ครัวเรือน</t>
  </si>
  <si>
    <t xml:space="preserve">กฟฉ.1    </t>
  </si>
  <si>
    <t xml:space="preserve">กฟฉ.2     </t>
  </si>
  <si>
    <t xml:space="preserve">กฟฉ.3    </t>
  </si>
  <si>
    <t xml:space="preserve">ภาค 2     </t>
  </si>
  <si>
    <t>เป็นประจำทุกไตรมาส (ครัวเรือนที่ไม่มีไฟฟ้าใช้ทั้งหมด, ครัวเรือนในพื้นที่</t>
  </si>
  <si>
    <t>หวงห้าม, ครัวเรือนที่จัดเข้าโครงการแล้ว, ครัวเรือนคงเหลือ, ครัวเรือนอยู่</t>
  </si>
  <si>
    <t>ระหว่างก่อสร้าง ฯ, ครัวเรือนที่สำรวจประมาณการแล้ว ,รอสำรวจ)</t>
  </si>
  <si>
    <t xml:space="preserve">    - ดัชนีจำนวนครั้งที่ไฟฟ้าขัดข้อง (SAIFI)</t>
  </si>
  <si>
    <t>-ไม่มากกว่า    3.00   ครั้ง/ราย/ปี</t>
  </si>
  <si>
    <t>-ไม่มากกว่า   1.543   ครั้ง/ราย/ปี</t>
  </si>
  <si>
    <t xml:space="preserve">      12 เมืองใหญ่</t>
  </si>
  <si>
    <t xml:space="preserve">    - ดัชนีระยะเวลาที่ไฟฟ้าขัดข้อง (SAIDI) </t>
  </si>
  <si>
    <t>- ไม่มากกว่า   107 นาที/ราย/ปี</t>
  </si>
  <si>
    <t xml:space="preserve">    - ดัชนีระยะเวลาที่ไฟฟ้าขัดข้อง (SAIDI)</t>
  </si>
  <si>
    <t>- ไม่มากกว่า   22.335  นาที/ราย/ปี</t>
  </si>
  <si>
    <t xml:space="preserve">    - ดัชนีจำนวนครั้งที่ไฟฟ้าขัดข้อง (SAIFI) </t>
  </si>
  <si>
    <t>โดยประเมินจากจำนวนครั้งการทำงานของเซอร์กิตเบรคเกอร์</t>
  </si>
  <si>
    <t>คณะทำงาน</t>
  </si>
  <si>
    <t xml:space="preserve"> (ให้ทุกเขตมีแนวทางปฏิบัติเดียวกัน กฟฉ.3   เป็นเจ้าภาพ)</t>
  </si>
  <si>
    <t xml:space="preserve">กฟฉ.2              </t>
  </si>
  <si>
    <t>ตัวชี้วัด</t>
  </si>
  <si>
    <t xml:space="preserve">ภาค 2  </t>
  </si>
  <si>
    <t>กม.</t>
  </si>
  <si>
    <t xml:space="preserve">ตามหลักรุกขกรรม (ควบคุม/ตรวจสอบโดยรุกขกร)  </t>
  </si>
  <si>
    <t xml:space="preserve">ภาค 2    </t>
  </si>
  <si>
    <t xml:space="preserve">กฟฉ.1               </t>
  </si>
  <si>
    <t>วงจร-กม.</t>
  </si>
  <si>
    <t xml:space="preserve">ภาค 2                </t>
  </si>
  <si>
    <t>ไตรมาส 1-3</t>
  </si>
  <si>
    <t>(ภายในไตรมาสที่ตรวจพบ)</t>
  </si>
  <si>
    <t>ไตรมาส 1-2</t>
  </si>
  <si>
    <t>กฟฉ.1-2</t>
  </si>
  <si>
    <t xml:space="preserve">กฟฉ.1             </t>
  </si>
  <si>
    <t xml:space="preserve">กฟฉ.2          </t>
  </si>
  <si>
    <t>-</t>
  </si>
  <si>
    <t>วงจร.กม.</t>
  </si>
  <si>
    <t>จังหวัดนครราชสีมา (โครงการพัฒนาระบบไฟฟ้าเมืองใหญ่ ระยะที่ 1 )</t>
  </si>
  <si>
    <t xml:space="preserve">กระแสไฟฟ้าขัดข้องในสายส่ง </t>
  </si>
  <si>
    <t>คณะทำงานฯ</t>
  </si>
  <si>
    <t>ไตรมาส 3-4</t>
  </si>
  <si>
    <t xml:space="preserve"> ขออนุมัติ รผก.(ภ2) ภายในไตรมาส 2</t>
  </si>
  <si>
    <t xml:space="preserve"> -</t>
  </si>
  <si>
    <t>ภายในไตรมาส 2</t>
  </si>
  <si>
    <t xml:space="preserve">   -</t>
  </si>
  <si>
    <t xml:space="preserve">    - ร้อยละของความถูกต้องของข้อมูลหม้อแปลง</t>
  </si>
  <si>
    <t xml:space="preserve">      ในฐานข้อมูลระบบ GIS</t>
  </si>
  <si>
    <t xml:space="preserve">    - ร้อยละของความถูกต้องของข้อมูลมิเตอร์</t>
  </si>
  <si>
    <t xml:space="preserve">    - ร้อยละของความถูกต้องของข้อมูลอุปกรณ์ตัดตอน</t>
  </si>
  <si>
    <t xml:space="preserve">กฟฉ.2                </t>
  </si>
  <si>
    <t>PEA No. ตรงกัน</t>
  </si>
  <si>
    <t xml:space="preserve"> ตรงกัน ใน 2 ระบบ (GIS เฟส 2 กับ ISU)</t>
  </si>
  <si>
    <t xml:space="preserve">กฟฉ.3            </t>
  </si>
  <si>
    <t xml:space="preserve"> PEA No. ตรงกัน</t>
  </si>
  <si>
    <t>ตรงกันใน 2 ระบบ (GIS เฟส 2 กับ SCADA) (ไม่รวม Dropout fuse)</t>
  </si>
  <si>
    <t xml:space="preserve">กฟฉ.2         </t>
  </si>
  <si>
    <t xml:space="preserve">กฟฉ.3          </t>
  </si>
  <si>
    <t xml:space="preserve"> ข้อมูลของ GIS เฟส 2 เมื่อเปรียบเทียบกับ  </t>
  </si>
  <si>
    <t xml:space="preserve">ภาค 2                            </t>
  </si>
  <si>
    <t xml:space="preserve"> ระบบ SCADA  </t>
  </si>
  <si>
    <t>ด้านการเรียนรู้และพัฒนา</t>
  </si>
  <si>
    <t>(Learning and Growth)</t>
  </si>
  <si>
    <t xml:space="preserve"> HR1 ส่งเสริมการบริหารทุนมนุษย์ (HRM)</t>
  </si>
  <si>
    <t xml:space="preserve">- ความสำเร็จในการพัฒนาระบบ Performane </t>
  </si>
  <si>
    <t>- ไม่น้อยกว่าร้อยละ 100</t>
  </si>
  <si>
    <t>SO5 ขับเคลื่อนองค์กรให้ทันสมัยด้วยทุนมนุษย์</t>
  </si>
  <si>
    <t xml:space="preserve">  'Management System : PMS ตามแผนฯ</t>
  </si>
  <si>
    <t xml:space="preserve">        เทคโนโลยีดิจิทัล และนวัตกรรม</t>
  </si>
  <si>
    <t>- Engagement Score</t>
  </si>
  <si>
    <t>- ไม่น้อยกว่า  4.42   คะแนน</t>
  </si>
  <si>
    <t>สรก.(ท)</t>
  </si>
  <si>
    <t xml:space="preserve">กฟฉ.2        </t>
  </si>
  <si>
    <t xml:space="preserve">ฝวธ.(ภ2)  </t>
  </si>
  <si>
    <t>ระบบ</t>
  </si>
  <si>
    <t xml:space="preserve">ฝวธ.(ภ2) </t>
  </si>
  <si>
    <t xml:space="preserve"> - ไม่น้อยกว่าร้อยละ 80</t>
  </si>
  <si>
    <t xml:space="preserve"> - ไม่น้อยกว่าร้อยละ 100</t>
  </si>
  <si>
    <t>ให้แล้วเสร็จในเดือน ม.ค.2561</t>
  </si>
  <si>
    <t>ของแผนอบรม</t>
  </si>
  <si>
    <t>คณะทำงาน SEPA องค์กรกำหนด</t>
  </si>
  <si>
    <t>OC 1 ส่งเสริมและพัฒนาองค์กรสู่ความยั่งยืน</t>
  </si>
  <si>
    <t>- คะแนนประเมิน ITA</t>
  </si>
  <si>
    <t xml:space="preserve">-  ไม่น้อยกว่า  80-100  คะแนน </t>
  </si>
  <si>
    <t>- ค่าดัชนีการประสบอุบัติภัย</t>
  </si>
  <si>
    <t>-  ดัชนีไม่มากกว่า  0.1027</t>
  </si>
  <si>
    <t xml:space="preserve">  (Disabling Injury Index: √DI)</t>
  </si>
  <si>
    <t>- ค่าดัชนีการประสบอุบัติภัยของสายงานการไฟฟ้า</t>
  </si>
  <si>
    <t xml:space="preserve">  ภาค 2  (Disabling Injury Index: √DI)</t>
  </si>
  <si>
    <t>แห่ง</t>
  </si>
  <si>
    <t>อุปกรณ์ด้านความปลอดภัยให้เพียงพอและเหมาะสมอยู่เสมอ</t>
  </si>
  <si>
    <t>ปฎิบัติตามหลักความปลอดภัยจนเป็นนิสัย) และดำเนินการต่าง ๆ ตามกฏหมาย</t>
  </si>
  <si>
    <t>หน่วยงาน/ผู้บริหารดีเด่นด้านความปลอดภัยประจำปี 2561 ภายใน</t>
  </si>
  <si>
    <t>เดือนสิงหาคม 2561</t>
  </si>
  <si>
    <t>จุดที่อาจก่อให้เกิดอันตรายแก่ประชาชน</t>
  </si>
  <si>
    <t xml:space="preserve">  - รายงานผลการตรวจสอบ และดำเนินการแก้ไขจุดบกพร่องให้แล้วเสร็จ </t>
  </si>
  <si>
    <t>(พร้อมภาพถ่ายแนบ) เป็นประจำทุกไตรมาส</t>
  </si>
  <si>
    <t>รายงานทุกไตรมาส</t>
  </si>
  <si>
    <t>สรุปภาพรวมรายงานทุกไตรมาส</t>
  </si>
  <si>
    <t xml:space="preserve">กฟฉ.2    </t>
  </si>
  <si>
    <t>วัฒนธรรมองค์กร การเสริมสร้างคุณธรรม และจริยธรรมในการทำงาน</t>
  </si>
  <si>
    <t xml:space="preserve">(SEPA  หมวด  1)  </t>
  </si>
  <si>
    <t>กฟฉ.3                              ภายในไตรมาส 1/2561</t>
  </si>
  <si>
    <t xml:space="preserve">ฝวธ.(ภ2)     </t>
  </si>
  <si>
    <t>ความเสี่ยงภาค 2 ปี 2561 (ไตรมาสละ 1 ครั้ง)</t>
  </si>
  <si>
    <t>กฟฉ.1    รายงานภายใน  5  วัน หลังสิ้นไตรมาส</t>
  </si>
  <si>
    <t>กฟฉ.2    รายงานภายใน  5  วัน หลังสิ้นไตรมาส</t>
  </si>
  <si>
    <t>กฟฉ.3    รายงานภายใน  5  วัน หลังสิ้นไตรมาส</t>
  </si>
  <si>
    <t>ภาค 2    รายงานภายใน  10  วัน หลังสิ้นไตรมาส</t>
  </si>
  <si>
    <t>ปี 2561</t>
  </si>
  <si>
    <t>กฟฉ.2                   ภายในวันที่  30  มกราคม 2561</t>
  </si>
  <si>
    <t>ภาค 2             ภายในวันที่  15  กุมภาพันธ์ 2561</t>
  </si>
  <si>
    <t>ปรับปรุงการควบคุมภายใน(ตามแผน ปย.2 และรายงานผล)</t>
  </si>
  <si>
    <t>(ไตรมาสละ 1 ครั้ง)</t>
  </si>
  <si>
    <t>กฟฉ.1      รายงานภายใน  5  วัน หลังสิ้นไตรมาส</t>
  </si>
  <si>
    <t>กฟฉ.2      รายงานภายใน  5  วัน หลังสิ้นไตรมาส</t>
  </si>
  <si>
    <t>กฟฉ.3      รายงานภายใน  5  วัน หลังสิ้นไตรมาส</t>
  </si>
  <si>
    <t>ฝวธ.(ภ2)   รายงานภายใน  5  วัน หลังสิ้นไตรมาส</t>
  </si>
  <si>
    <t>ภาค 2       รายงานภายใน  20  วัน หลังสิ้นไตรมาส</t>
  </si>
  <si>
    <t>และงานตามภาระหน้าที่ของแผนก กฟฟ.ในสังกัดทั้ง 3 กฟข.</t>
  </si>
  <si>
    <t xml:space="preserve"> (โดยคณะทำงานของ กฟข.) ไตรมาส 1 - 3 อย่างน้อย</t>
  </si>
  <si>
    <t xml:space="preserve">ไตรมาสละ 10 กฟฟ.(กฟฟ.จุดรวมงาน 3  แห่ง กฟส. 3 แห่ง </t>
  </si>
  <si>
    <t xml:space="preserve">กฟย. 4 แห่ง) </t>
  </si>
  <si>
    <t xml:space="preserve">กฟฉ.1           รายงานภายใน  10  วัน หลังสิ้นไตรมาส </t>
  </si>
  <si>
    <t xml:space="preserve">กฟฉ.2           รายงานภายใน  10  วัน หลังสิ้นไตรมาส </t>
  </si>
  <si>
    <t xml:space="preserve">กฟฉ.3           รายงานภายใน  10  วัน หลังสิ้นไตรมาส </t>
  </si>
  <si>
    <t xml:space="preserve">     -</t>
  </si>
  <si>
    <t>SO1 ดำเนินธุรกิจตามหลักธรรมาภิบาลเพื่อการเติบโตอย่างยั่งยืน</t>
  </si>
  <si>
    <t>(ระบุกิจกรรมหลักพร้อมปริมกาณหรือเป้าหมาย)</t>
  </si>
  <si>
    <t>กฟฉ. 1</t>
  </si>
  <si>
    <t>กฟฉ. 2</t>
  </si>
  <si>
    <t xml:space="preserve">ทุกไตรมาส ตามระยะเวลาที่ </t>
  </si>
  <si>
    <t>กฟฉ. 3</t>
  </si>
  <si>
    <t>ฝวธ.(ภ2) ตามที่ กฟภ. กำหนด</t>
  </si>
  <si>
    <t xml:space="preserve">      แผนปฏิบัติการด้าน CSR ประจำปี 2561</t>
  </si>
  <si>
    <t>ร้อยละ 100</t>
  </si>
  <si>
    <t>- ความสำเร็จในการดำเนินงานตามมาตรฐาน</t>
  </si>
  <si>
    <t>-  ไม่น้อยกว่าร้อยละ 100</t>
  </si>
  <si>
    <t>ความรับผิดชอบต่อสังคม ISO 26000</t>
  </si>
  <si>
    <t>ดำเนินการได้ 100% ตามแผนงานที่กำหนดไว้</t>
  </si>
  <si>
    <t>ฝวธ.(ภ2) รายงานผล 30 หลังดำเนินการเสร็จตามแผน</t>
  </si>
  <si>
    <t>IP 1  ส่งเสริมและผลักดันงานวิจัยไปใช้ประโยชน์</t>
  </si>
  <si>
    <t>- จำนวนนวัตกรรมในระดับ TRL7-9</t>
  </si>
  <si>
    <t>- ไม่น้อยกว่าระดับ  5</t>
  </si>
  <si>
    <t xml:space="preserve">SO5 ขับเคลื่อนองค์กรให้ทันสมัยด้วยทุนมนุษย์
</t>
  </si>
  <si>
    <t>- กระบวนการที่มีการพัฒนานวัตกรรม</t>
  </si>
  <si>
    <t>- ไม่น้อยกว่าจำนวน  5   ชิ้นงาน</t>
  </si>
  <si>
    <t xml:space="preserve"> เทคโนโลยีดิจิทัล และนวัตกรรม</t>
  </si>
  <si>
    <t xml:space="preserve"> ทั้งนวัตกรรมผลิตภัณฑ์ บริการ และกระบวนการ</t>
  </si>
  <si>
    <t>ไม่น้อยกว่า 2 ชิ้นงาน</t>
  </si>
  <si>
    <t>ไม่น้อยกว่า 6 ชิ้นงาน</t>
  </si>
  <si>
    <t>กระบวนงาน</t>
  </si>
  <si>
    <t>กระบวนการ และจัดงานมหกรรมคุณภาพในระดับเขต ภายใน</t>
  </si>
  <si>
    <t>ไตรมาส 3/2561</t>
  </si>
  <si>
    <t>(ตามบันทึกข้อตกลง ผวก.)</t>
  </si>
  <si>
    <r>
      <t xml:space="preserve">      ตาม SLA  ที่กำหนด</t>
    </r>
    <r>
      <rPr>
        <b/>
        <sz val="16"/>
        <color rgb="FFFF0000"/>
        <rFont val="Wingdings"/>
        <charset val="2"/>
      </rPr>
      <t>µ</t>
    </r>
  </si>
  <si>
    <r>
      <t xml:space="preserve">   - ความพึงพอใจของกลุ่มลูกค้าสำคัญ (Key Account)</t>
    </r>
    <r>
      <rPr>
        <b/>
        <sz val="16"/>
        <color rgb="FFFF0000"/>
        <rFont val="Wingdings"/>
        <charset val="2"/>
      </rPr>
      <t>µ</t>
    </r>
  </si>
  <si>
    <t xml:space="preserve">การบริการลูกค้า ทุกไตรมาส </t>
  </si>
  <si>
    <t>ฝวธ.(ภ2)     จัดประชุมการจัดทำแผนการปรับปรุงกระบวนการทำงาน/</t>
  </si>
  <si>
    <t xml:space="preserve">                 แผนปฏิบัติการจากข้อมูลเสียงของลูกค้าภายในไตรมาส 2/2561</t>
  </si>
  <si>
    <t>(IA/IR Chart) ตามบันทึก สรก.(ภ2) 89/2560 ลว. 28 ก.พ. 2560</t>
  </si>
  <si>
    <t xml:space="preserve">ราย/ปี             รายงานภายใน </t>
  </si>
  <si>
    <t>ราย/ปี           15 วันหลังสิ้นไตรมาส</t>
  </si>
  <si>
    <t xml:space="preserve">กฟฉ.2 (อข., ผจก., กฟฟ.1-3)           87   ราย/ไตรมาส       รายงานภายใน </t>
  </si>
  <si>
    <t xml:space="preserve">กฟฉ.3           </t>
  </si>
  <si>
    <t>ราย/ปี          15 วันหลังสิ้นไตรมาส</t>
  </si>
  <si>
    <t>1. แผนควบคุมค่าใช้จ่ายในการดำเนินงาน (ต่อ)</t>
  </si>
  <si>
    <t xml:space="preserve"> OM1 การเพิ่มประสิทธิภาพและความน่าเชื่อถือ</t>
  </si>
  <si>
    <t xml:space="preserve">         ของระบบจำหน่าย</t>
  </si>
  <si>
    <t>กม. / ทีม / ปี</t>
  </si>
  <si>
    <t xml:space="preserve">วงจร-กม. </t>
  </si>
  <si>
    <t>ได้ 100%</t>
  </si>
  <si>
    <r>
      <t xml:space="preserve"> </t>
    </r>
    <r>
      <rPr>
        <b/>
        <u/>
        <sz val="18"/>
        <color rgb="FF0000CC"/>
        <rFont val="Browallia New"/>
        <family val="2"/>
      </rPr>
      <t>เป้าหมาย</t>
    </r>
    <r>
      <rPr>
        <b/>
        <sz val="18"/>
        <color rgb="FF0000CC"/>
        <rFont val="Browallia New"/>
        <family val="2"/>
      </rPr>
      <t xml:space="preserve"> ตรวจตราอย่างน้อย ปีละ 2 ครั้ง พร้อมปิดใบสั่งงาน ZPM4 </t>
    </r>
  </si>
  <si>
    <t>บนมือถือ) ของจำนวนเหตุการณ์ที่ได้รับแจ้งทั้งหมด</t>
  </si>
  <si>
    <r>
      <t xml:space="preserve">  ใช้งานมานาน   </t>
    </r>
    <r>
      <rPr>
        <b/>
        <u/>
        <sz val="18"/>
        <color rgb="FF0000CC"/>
        <rFont val="Browallia New"/>
        <family val="2"/>
      </rPr>
      <t>เป้าหมาย</t>
    </r>
    <r>
      <rPr>
        <b/>
        <sz val="18"/>
        <color rgb="FF0000CC"/>
        <rFont val="Browallia New"/>
        <family val="2"/>
      </rPr>
      <t xml:space="preserve"> ตามงบประมาณทีได้รับการจัดสรร จาก กบร.</t>
    </r>
  </si>
  <si>
    <t xml:space="preserve"> ล้านบาท</t>
  </si>
  <si>
    <t xml:space="preserve">กฟฉ.1   </t>
  </si>
  <si>
    <t xml:space="preserve">กฟฉ.2 </t>
  </si>
  <si>
    <t xml:space="preserve">กฟฉ.1 </t>
  </si>
  <si>
    <t>kVA</t>
  </si>
  <si>
    <t>(ขอนแก่น 4, สกลนคร 2, วังสะพุง, ขอนแก่น 1 (ลานไก), เลย (ลานไก) )</t>
  </si>
  <si>
    <t>(มหาสารคาม 2, น้ำยืน, อุบลราชธานี3, กาฬสินธุ์2, ร้อยเอ็ด2)</t>
  </si>
  <si>
    <t>(นครราชสีมา 4, นครราฃสีมา 5, บุรีรัมย์ 2, ชัยภูมิ 2, ปักธงชัย,</t>
  </si>
  <si>
    <t xml:space="preserve"> เกษตรสมบูรณ์)</t>
  </si>
  <si>
    <t xml:space="preserve">ภาค 2   </t>
  </si>
  <si>
    <t>แห่ง (เลิงนกทา, วาปีปทุม)</t>
  </si>
  <si>
    <t xml:space="preserve">แห่ง </t>
  </si>
  <si>
    <t xml:space="preserve"> (นครราชสีมา 8, บ้านเหลื่อม, ปราสาท 2, รัตนบุรี, ละหานทราย,</t>
  </si>
  <si>
    <t xml:space="preserve"> ศรีขรภูมิ, สตึก, สีคิ้ว 2,  สูงเนิน, เสิงสาง, หนองบัวแดง)</t>
  </si>
  <si>
    <t xml:space="preserve"> (กุฉินารายณ์, ศรีสะเกษ2, กันทรลักษ์2, บุณฑริก)</t>
  </si>
  <si>
    <t>(โซ่พิสัย, นครพนม 2, บ้านแพง, วานรนิวาส)</t>
  </si>
  <si>
    <t>อุปกรณ์ป้องกันในระบบจำหน่าย 
(Line Coordination) ทุกสถานีไฟฟ้า</t>
  </si>
  <si>
    <t>กฟฉ.2   อย่างน้อยปีละ 1 ครั้ง</t>
  </si>
  <si>
    <t>กฟฉ.3   อย่างน้อยปีละ 1 ครั้ง</t>
  </si>
  <si>
    <t xml:space="preserve">กฟฉ.1   อย่างน้อยปีละ 1 ครั้ง </t>
  </si>
  <si>
    <t>กฟฉ.1   ไม่น้อยกว่า 99%</t>
  </si>
  <si>
    <t>กฟฉ.2   ไม่น้อยกว่า 99%</t>
  </si>
  <si>
    <t>กฟฉ.3   ไม่น้อยกว่า 99%</t>
  </si>
  <si>
    <t>ภาค 2   ไม่น้อยกว่า 99%</t>
  </si>
  <si>
    <t>ภาค 2   ไม่น้อยกว่า 90%</t>
  </si>
  <si>
    <t>กฟฉ.2   ไม่น้อยกว่า 90%</t>
  </si>
  <si>
    <t>กฟฉ.3   ไม่น้อยกว่า 90%</t>
  </si>
  <si>
    <t>กฟฉ.1  ไม่น้อยกว่า 90%</t>
  </si>
  <si>
    <t>ภาค 2   ไม่น้อยกว่า 95%</t>
  </si>
  <si>
    <t>กฟฉ.1   ไม่น้อยกว่า 95%</t>
  </si>
  <si>
    <t>กฟฉ.2   ไม่น้อยกว่า 95%</t>
  </si>
  <si>
    <t>กฟฉ.3  ไม่น้อยกว่า 95%</t>
  </si>
  <si>
    <t>ชนิดหุ้มฉนวนให้ครบทุกจุด</t>
  </si>
  <si>
    <t>ภาค 2    ครบ 100% ในเขตเมืองใหญ่</t>
  </si>
  <si>
    <t>กฟฉ.1   ครบ 100% ในเขตเมืองใหญ่ (ขอนแก่น)</t>
  </si>
  <si>
    <t>กฟฉ.2   ครบ 100% ในเขตเมืองใหญ่ (อุบลราชธานี)</t>
  </si>
  <si>
    <t>กฟฉ.3   ครบ 100% ในเขตเมืองใหญ่ (นครราชสีมา)</t>
  </si>
  <si>
    <t>ขอนแก่น อุบลราชธานี) 
ให้เป็นสายหุ้มฉนวน ทั้งหมด</t>
  </si>
  <si>
    <t xml:space="preserve"> Underground แล้ว ให้เปลี่ยนเป็นสายหุ้มฉนวนทั้งหมด ในจุดที่ไม่ซ้ำกัน</t>
  </si>
  <si>
    <t xml:space="preserve"> กับสาย Underground</t>
  </si>
  <si>
    <t>หมายเหตุ : วงจรของเขตเทศบาลนครราชสีมาที่มีการเปลี่ยนเป็นสาย</t>
  </si>
  <si>
    <t xml:space="preserve">กฟฉ.3  </t>
  </si>
  <si>
    <t xml:space="preserve">ไม่น้อยกว่า 80% </t>
  </si>
  <si>
    <t xml:space="preserve">ภาค 2 </t>
  </si>
  <si>
    <t xml:space="preserve"> แห่ง (เทศบาลนครราชสีมา)</t>
  </si>
  <si>
    <t xml:space="preserve"> (เพิ่มสายยึดโยง,ปรับแต่งเสาเอน,เทโคนเสา,ปักเสาแซมไลน์ ฯลฯ)</t>
  </si>
  <si>
    <t xml:space="preserve"> เพื่อป้องกันความเสียหายจากวาตภัย ดำเนินการทุกจุดในไลน์ที่มีความเสี่ยง </t>
  </si>
  <si>
    <t>จังหวัดหนองคายและจังหวัดมุกดาหาร โดยก่อสร้างเสริมและปรับปรุง</t>
  </si>
  <si>
    <t>ระบบจำหน่ายไฟฟ้า (โครงการเศรษฐกิจพิเศษ ระยะที่ 1)</t>
  </si>
  <si>
    <t xml:space="preserve">วงจร.กม. </t>
  </si>
  <si>
    <t xml:space="preserve">กฟฟ.    </t>
  </si>
  <si>
    <t xml:space="preserve">กฟฟ.   </t>
  </si>
  <si>
    <t>โดยกำหนด กฟฟ.ชั้น 1-3 ที่มีความพร้อม(คน, ยานพาหนะ, เครื่องมือ)</t>
  </si>
  <si>
    <t>ไม่พึงพอใจของลูกค้ากรณีเมื่อเกิดไฟฟ้าดับ ไม่สามารถติดต่อได้หรือติดต่อ</t>
  </si>
  <si>
    <t>ได้ยาก(จากผลการสำรวจเพื่อการเรียนรู้เกี่ยวกับลูกค้าและตลาดของ กฟภ.)</t>
  </si>
  <si>
    <t>แก้กระแสไฟฟ้าขัดข้องให้แก่ ผู้ใช้ไฟกลุ่มอุตสาหกรรม (จากผลการสำรวจ</t>
  </si>
  <si>
    <t xml:space="preserve">เพื่อการเรียนรู้เกี่ยวกับลูกค้าและตลาดของ กฟภ.) ขออนุมัติ รผก.(ภ2) </t>
  </si>
  <si>
    <t xml:space="preserve">การจ่ายไฟของระบบไฟฟ้า ภาค 2 </t>
  </si>
  <si>
    <r>
      <t xml:space="preserve"> </t>
    </r>
    <r>
      <rPr>
        <b/>
        <u/>
        <sz val="18"/>
        <color rgb="FF0000CC"/>
        <rFont val="Browallia New"/>
        <family val="2"/>
      </rPr>
      <t>เป้าหมาย</t>
    </r>
    <r>
      <rPr>
        <b/>
        <sz val="18"/>
        <color rgb="FF0000CC"/>
        <rFont val="Browallia New"/>
        <family val="2"/>
      </rPr>
      <t xml:space="preserve"> ตรวจตราอย่างน้อย ไตรมาสละ 1 ครั้ง พร้อมปิดใบสั่งงาน ZPM4 ได้ 100%</t>
    </r>
  </si>
  <si>
    <r>
      <t xml:space="preserve"> </t>
    </r>
    <r>
      <rPr>
        <b/>
        <u/>
        <sz val="18"/>
        <color rgb="FF0000CC"/>
        <rFont val="Browallia New"/>
        <family val="2"/>
      </rPr>
      <t>เป้าหมายการแก้ไข</t>
    </r>
    <r>
      <rPr>
        <b/>
        <sz val="18"/>
        <color rgb="FF0000CC"/>
        <rFont val="Browallia New"/>
        <family val="2"/>
      </rPr>
      <t xml:space="preserve"> แก้ไขพร้อมปิดใบสั่งงาน ZPM2 ได้ 100%</t>
    </r>
  </si>
  <si>
    <t>เขตพื้นที่เมืองใหญ่</t>
  </si>
  <si>
    <r>
      <t xml:space="preserve"> </t>
    </r>
    <r>
      <rPr>
        <b/>
        <u/>
        <sz val="18"/>
        <color rgb="FF0000CC"/>
        <rFont val="Browallia New"/>
        <family val="2"/>
      </rPr>
      <t>เป้าหมาย</t>
    </r>
    <r>
      <rPr>
        <b/>
        <sz val="18"/>
        <color rgb="FF0000CC"/>
        <rFont val="Browallia New"/>
        <family val="2"/>
      </rPr>
      <t xml:space="preserve"> ไม่น้อยกว่า 80% ในปี 2561 และครบ 100% ภายในปี 2562
       </t>
    </r>
  </si>
  <si>
    <r>
      <t>ภายในไตรมาส 1 หรือ</t>
    </r>
    <r>
      <rPr>
        <b/>
        <u/>
        <sz val="18"/>
        <color rgb="FF0000CC"/>
        <rFont val="Browallia New"/>
        <family val="2"/>
      </rPr>
      <t>อย่างช้า</t>
    </r>
    <r>
      <rPr>
        <b/>
        <sz val="18"/>
        <color rgb="FF0000CC"/>
        <rFont val="Browallia New"/>
        <family val="2"/>
      </rPr>
      <t>ไม่เกินไตรมาส 2</t>
    </r>
  </si>
  <si>
    <t xml:space="preserve">ดำเนินการโดยคณะทำงานด้านความมั่นคงในการจ่ายไฟของระบบไฟฟ้า ภาค 2 </t>
  </si>
  <si>
    <t>ภายในไตรมาส 2 ดำเนินการโดยคณะทำงานด้านความมั่นคงใน</t>
  </si>
  <si>
    <t>ภาค 2    ครบ 100% ในเขต 3 เมืองใหญ่</t>
  </si>
  <si>
    <t>ภาค 2  อย่างน้อยปีละ 3  ครั้ง</t>
  </si>
  <si>
    <t>การปฏิบัติงานแต่ละเขต( เช่น ผจซ.กบญ. ของทั้ง 3 เขต มาประชุมร่วมกัน)</t>
  </si>
  <si>
    <t xml:space="preserve"> ชั้น1-3/กฟส./กฟย.) ทุกแห่ง มีการแต่งตั้งและขึ้นทะเบียน จป. ครบถ้วน</t>
  </si>
  <si>
    <t xml:space="preserve">ตามที่กฎหมายกำหนด (โดยเฉพาะอย่างยิ่งกรณีโยกย้ายแต่งตั้ง) </t>
  </si>
  <si>
    <t>ขั้นสูง เพื่อแลกเปลี่ยนความรู้และประสบการณ์ด้านความปลอดภัย</t>
  </si>
  <si>
    <t xml:space="preserve">ภาค 2           รายงานภายใน  20  วัน หลังสิ้นไตรมาส </t>
  </si>
  <si>
    <t xml:space="preserve">ผลงานนวัตกรรม) พิจารณาเลื่อนขึ้นระดับ TRL Level 3  </t>
  </si>
  <si>
    <t>เสนอให้  (จากคณะกรรมการ  พิจารณากลั่นกรอง ติดตาม และขยาย</t>
  </si>
  <si>
    <t xml:space="preserve">ครัวเรือน </t>
  </si>
  <si>
    <t>IP 2 ส่งเสริม วิจัย พัฒนา  นวัตกรรมเพื่อให้เข้า</t>
  </si>
  <si>
    <t>สู่มาตรฐานสากล</t>
  </si>
  <si>
    <t xml:space="preserve"> - ร้อยละของพนักงานที่ผ่านระดับ Competency </t>
  </si>
  <si>
    <r>
      <t xml:space="preserve"> Management System : PMS ตามแผนฯ</t>
    </r>
    <r>
      <rPr>
        <b/>
        <sz val="16"/>
        <color indexed="10"/>
        <rFont val="Wingdings"/>
        <charset val="2"/>
      </rPr>
      <t>µ</t>
    </r>
  </si>
  <si>
    <r>
      <t>- Engagement Score</t>
    </r>
    <r>
      <rPr>
        <b/>
        <sz val="16"/>
        <color indexed="10"/>
        <rFont val="Wingdings"/>
        <charset val="2"/>
      </rPr>
      <t>µ</t>
    </r>
  </si>
  <si>
    <r>
      <t xml:space="preserve">   ที่คาดหวัง</t>
    </r>
    <r>
      <rPr>
        <b/>
        <sz val="16"/>
        <color indexed="10"/>
        <rFont val="Wingdings"/>
        <charset val="2"/>
      </rPr>
      <t>µ</t>
    </r>
  </si>
  <si>
    <t>- ความสำเร็จในการดำเนินงานแนวทาง SDGs และ</t>
  </si>
  <si>
    <t>- ความสำเร็จในการดำเนินงานตามแผนตามมาตรฐาน</t>
  </si>
  <si>
    <t>เพื่อเสริมสร้างชุมชนสำคัญเกิดความเข้มแข้ง ตามแนวทางแผน</t>
  </si>
  <si>
    <t xml:space="preserve"> ISO 26000</t>
  </si>
  <si>
    <t>SO1 ดำเนินธุรกิจหลักธรรมาภิบาลเพื่อการเติบโตอย่างยั่งยืน</t>
  </si>
  <si>
    <t xml:space="preserve"> OM1  การเพิ่มประสิทธิภาพและความน่าเชื่อถือของระบบจำหน่าย</t>
  </si>
  <si>
    <t xml:space="preserve">    - ร้อยละของหน่วยสูญเสีย (Loss)</t>
  </si>
  <si>
    <t>- ไม่มากกว่าร้อยละ 5.28</t>
  </si>
  <si>
    <r>
      <t>Agreement ที่ระบุในห่วงโซ่อุปทาน</t>
    </r>
    <r>
      <rPr>
        <b/>
        <sz val="16"/>
        <color indexed="10"/>
        <rFont val="Wingdings"/>
        <charset val="2"/>
      </rPr>
      <t xml:space="preserve">µ </t>
    </r>
  </si>
  <si>
    <t>กระบวนการหลัก</t>
  </si>
  <si>
    <r>
      <t xml:space="preserve"> เพื่อเพิ่มประสิทธิภาพ</t>
    </r>
    <r>
      <rPr>
        <b/>
        <sz val="16"/>
        <color rgb="FFFF0000"/>
        <rFont val="Wingdings"/>
        <charset val="2"/>
      </rPr>
      <t>µ</t>
    </r>
  </si>
  <si>
    <t>RS1  สนับสนุนการใช้พลังงานอย่างมีประสิทธิภาพ</t>
  </si>
  <si>
    <t xml:space="preserve"> - มาตรการส่งเสริมการเพิ่มประสิทธิภาพ</t>
  </si>
  <si>
    <t xml:space="preserve">    SO1 ดำเนินธุรกิจตามหลักธรรมาภิบาลเพื่อการเติบโตอย่างยั่งยืน</t>
  </si>
  <si>
    <t>การใช้พลังงานสำหรับผู้ผลิตและจำหน่าย</t>
  </si>
  <si>
    <t>พลังงาน (Energy Efficiency Resources</t>
  </si>
  <si>
    <t>Standards : EERS)</t>
  </si>
  <si>
    <t xml:space="preserve"> - จำนวนหน่วย (kWh) ที่ประหยัดพลังงานไฟฟ้าได้สะสม</t>
  </si>
  <si>
    <t xml:space="preserve"> - ไม่น้อยกว่า 40 ล้าน kWh</t>
  </si>
  <si>
    <r>
      <t>Standards : EERS)</t>
    </r>
    <r>
      <rPr>
        <b/>
        <sz val="16"/>
        <color indexed="10"/>
        <rFont val="Wingdings"/>
        <charset val="2"/>
      </rPr>
      <t>µ</t>
    </r>
  </si>
  <si>
    <t xml:space="preserve"> - ผลการประเมินกระบวนการ/ระบบของรัฐวิสาหกิจ</t>
  </si>
  <si>
    <t xml:space="preserve"> - ผลการประเมินตามเกณฑ์ SEPA หมวด 1-6 </t>
  </si>
  <si>
    <t>ของสายงานการไฟฟ้าภาค 2</t>
  </si>
  <si>
    <t xml:space="preserve">         </t>
  </si>
  <si>
    <t>SO3   มุ่งเน้นการตอบสนองความต้องการของ ทุกกลุ่มลูกค้า</t>
  </si>
  <si>
    <t>HR 2 เพิ่มขีดความสามารถของบุคคล (HRD)</t>
  </si>
  <si>
    <t xml:space="preserve"> - ร้อยละของพนักงานที่ผ่านระดับ</t>
  </si>
  <si>
    <t>Competency ที่คาดหวัง</t>
  </si>
  <si>
    <t xml:space="preserve"> - ความสำเร็จในการดำเนินงานตามแผน KM</t>
  </si>
  <si>
    <t xml:space="preserve"> - ไม่น้อยกว่าระดับ  4.37</t>
  </si>
  <si>
    <t xml:space="preserve"> - ไม่น้อยกว่าระดับ  4.41</t>
  </si>
  <si>
    <t xml:space="preserve"> - ไม่น้อยกว่าระดับ  4.33</t>
  </si>
  <si>
    <t xml:space="preserve"> - ไม่น้อยกว่าระดับ  4.36</t>
  </si>
  <si>
    <t xml:space="preserve"> - ไม่น้อยกว่าระดับ  4.32</t>
  </si>
  <si>
    <t xml:space="preserve"> - ไม่น้อยกว่าระดับ  4.28</t>
  </si>
  <si>
    <t xml:space="preserve"> - ไม่น้อยกว่าร้อยละ  98</t>
  </si>
  <si>
    <t xml:space="preserve"> - ไม่น้อยกว่า  3  จำนวน</t>
  </si>
  <si>
    <t xml:space="preserve"> - ไม่มากกว่า x ล้านบาท</t>
  </si>
  <si>
    <r>
      <t>กระบวนการหลัก</t>
    </r>
    <r>
      <rPr>
        <b/>
        <sz val="16"/>
        <color rgb="FFFF0000"/>
        <rFont val="Wingdings"/>
        <charset val="2"/>
      </rPr>
      <t>µ</t>
    </r>
  </si>
  <si>
    <t xml:space="preserve"> -ไม่น้อยกว่า…………..คะแนน</t>
  </si>
  <si>
    <t xml:space="preserve">ปี 2561 </t>
  </si>
  <si>
    <t>การดำเนินงานด้านจัดการหน่วยสูญเสีย</t>
  </si>
  <si>
    <t>NL1.1</t>
  </si>
  <si>
    <t>NL1.2</t>
  </si>
  <si>
    <t>NL1=(NL1.1+NL1.2)/2</t>
  </si>
  <si>
    <t>NL2.1 = 5(W1)+3(W2)+1(W3)</t>
  </si>
  <si>
    <t xml:space="preserve">พิจารณาตามสัดส่วนน้ำหนักของแต่ละรหัส (รหัส 06  และ รหัส 11 น้ำหนัก 0.3  </t>
  </si>
  <si>
    <t>ส่วนรหัสที่เหลือ น้ำหนัก 0.1 )</t>
  </si>
  <si>
    <t>งานด้านมิเตอร์</t>
  </si>
  <si>
    <t>เครื่อง</t>
  </si>
  <si>
    <t xml:space="preserve">กฟฉ.3      </t>
  </si>
  <si>
    <t>หมายเหตุ : ผลการสับเปลี่ยนขึ้นอยู่กับจำนวนมิเตอร์ที่ได้รับจัดสรรจาก กมต.</t>
  </si>
  <si>
    <t xml:space="preserve">1) การตรวจสอบมิเตอร์ตามวาระ </t>
  </si>
  <si>
    <t>2) รายงานการตรวจสอบมิเตอร์ผิดปกติทุกกรณี( 0 หน่วย,หน่วยผิดปกติ,ย้ำหน่วย)</t>
  </si>
  <si>
    <t>3) การสับเปลี่ยนมิเตอร์ทุกกรณี</t>
  </si>
  <si>
    <t>4) กลุ่มผู้ใช้ไฟร้องขอ</t>
  </si>
  <si>
    <t xml:space="preserve">ใช้ข้อมูลจาก T-Code ZBLR008 </t>
  </si>
  <si>
    <t>ทุกเครื่องที่ตรวจพบ</t>
  </si>
  <si>
    <t>โคม</t>
  </si>
  <si>
    <t xml:space="preserve">กฟฉ.1   สำรวจและนำเข้าระบบให้เป็นปัจจุบัน ปี 60= ......... ดวงโคม (ปี 59 = 69,045 ดวงโคม)        </t>
  </si>
  <si>
    <t xml:space="preserve">กฟฉ.2   </t>
  </si>
  <si>
    <t xml:space="preserve">กฟฉ.2   สำรวจและนำเข้าระบบให้เป็นปัจจุบัน ปี 60=  .......... ดวงโคม (ปี 59 = 66,990 ดวงโคม)  </t>
  </si>
  <si>
    <t xml:space="preserve">กฟฉ.3   สำรวจ และนำเข้าระบบให้เป็นปัจจุบัน ปี 60 = ..........ดวงโคม (ปี 59 = 46,351 ดวงโคม) </t>
  </si>
  <si>
    <t xml:space="preserve">ภาค 2   สำรวจ และนำเข้าระบบให้เป็นปัจจุบัน ปี 60=.......... ดวงโคม (ปี 59 =182,195 ดวงโคม)        </t>
  </si>
  <si>
    <r>
      <rPr>
        <b/>
        <u/>
        <sz val="18"/>
        <rFont val="Browallia New"/>
        <family val="2"/>
      </rPr>
      <t>หมายเหตุ</t>
    </r>
    <r>
      <rPr>
        <b/>
        <sz val="18"/>
        <rFont val="Browallia New"/>
        <family val="2"/>
      </rPr>
      <t xml:space="preserve"> </t>
    </r>
    <r>
      <rPr>
        <sz val="18"/>
        <rFont val="Browallia New"/>
        <family val="2"/>
      </rPr>
      <t>: 1.นำผลปี 2560 เป็นค่าตั้งต้น</t>
    </r>
  </si>
  <si>
    <t xml:space="preserve">                 2.กฟฉ.1-3 รายงานผลทุกเดือน</t>
  </si>
  <si>
    <t>(ตามจำนวนที่ติดตั้ง)</t>
  </si>
  <si>
    <t xml:space="preserve">ภาค 2          </t>
  </si>
  <si>
    <t xml:space="preserve"> (ตามจำนวนที่ติดตั้ง)</t>
  </si>
  <si>
    <t>ที่ได้รับการแจ้งเตือนในระบบ ให้แล้วเสร็จภายใน 7 วัน ให้ได้ 100%</t>
  </si>
  <si>
    <t>ได้รับแจ้ง จำนวน.....เครื่อง, ตรวจสอบ/แก้ไขภายในกำหนด  จำนวน.....เครื่อง</t>
  </si>
  <si>
    <t xml:space="preserve">กฟฉ.1              </t>
  </si>
  <si>
    <t>ตรวจพบ จำนวน..........เครื่อง,  ดำเนินการได้ภายในกำหนด จำนวน.......เครื่อง</t>
  </si>
  <si>
    <t>ไฟผิดปกติ/มิเตอร์ชำรุด/มิเตอร์ละเมิด ภายใน 30 วัน ให้ได้ 100%</t>
  </si>
  <si>
    <t xml:space="preserve">ปรับปรุงหน่วยแล้ว…..เครื่อง  ……....หน่วย </t>
  </si>
  <si>
    <t>(มิเตอร์ชำรุดต้องปรับปรุงหน่วย จำนวน 21,584 เครื่อง และจำนวนหน่วยที่ปรับปรุง.....หน่วย)</t>
  </si>
  <si>
    <t>(มิเตอร์ชำรุดต้องปรับปรุงหน่วย จำนวน 12,545 เครื่อง และจำนวนหน่วยที่ปรับปรุง 1,927,738 หน่วย)</t>
  </si>
  <si>
    <t>(จำนวน 32 เครื่อง และจำนวนหน่วยที่ปรับปรุง.....หน่วย)</t>
  </si>
  <si>
    <t>(จำนวน 82 เครื่อง และจำนวนหน่วยที่ปรับปรุง 134,527 หน่วย)</t>
  </si>
  <si>
    <t>คน</t>
  </si>
  <si>
    <t>Feeder</t>
  </si>
  <si>
    <t xml:space="preserve">ภาค 2       </t>
  </si>
  <si>
    <t>กฟฉ.2 ไม่มีฟีดเดอร์ที่มีโหลดสูงเกิน 8 MW</t>
  </si>
  <si>
    <t xml:space="preserve">ภาค 2               </t>
  </si>
  <si>
    <t xml:space="preserve"> (ให้รายงานผลจำนวนหม้อแปลงที่ดำเนินการทุกไตรมาส)</t>
  </si>
  <si>
    <t xml:space="preserve">ภาค 2         </t>
  </si>
  <si>
    <t>ฟีดเดอร์</t>
  </si>
  <si>
    <t>ก่อสร้างแล้วเสร็จ(ผ่านมาตรฐาน)….. งาน, นำเข้าใช้งานตามกำหนด จำนวน......งาน</t>
  </si>
  <si>
    <t xml:space="preserve"> ภายในไม่เกิน 30 วัน นับจากวันที่ตรวจพบ</t>
  </si>
  <si>
    <t>ตรวจพบ จำนวน ........ชุด, แก้ไขภายในกำหนด.......ชุด</t>
  </si>
  <si>
    <t>kVAR</t>
  </si>
  <si>
    <t xml:space="preserve">ภาค 2                        </t>
  </si>
  <si>
    <t>พลังงานสำหรับผู้ใช้ไฟ</t>
  </si>
  <si>
    <t xml:space="preserve">ภาค 2              </t>
  </si>
  <si>
    <t xml:space="preserve">กฟฉ.1          </t>
  </si>
  <si>
    <t xml:space="preserve">กฟฉ.2                               </t>
  </si>
  <si>
    <t>ประจำปี 2561</t>
  </si>
  <si>
    <t xml:space="preserve">เป้าหมาย : ตามแผน 5 ปี กฟภ. </t>
  </si>
  <si>
    <t xml:space="preserve">- ตรวจสอบและปิดใบสั่งงานทุกใบสั่งงานภายใน 7 วัน </t>
  </si>
  <si>
    <t>ตามเกณฑ์การให้คะแนน</t>
  </si>
  <si>
    <t>ไม่เกิน 1 เดือน (NL2)</t>
  </si>
  <si>
    <t xml:space="preserve">ไฟฟ้า (รหัส 11), มิเตอร์ PEA No.ไม่ตรงกัน (รหัส 07),หามิเตอร์ไม่พบ </t>
  </si>
  <si>
    <t xml:space="preserve">(รหัส 09), รอ พบช.ตรวจสอบ (รหัส 10), มิเตอร์เหตุสุดวิสัย (รหัส 44) </t>
  </si>
  <si>
    <t xml:space="preserve"> แรงสูงที่หน้างาน ทุกเครื่องอย่างน้อยปีละ 1 ครั้ง</t>
  </si>
  <si>
    <t>AMR ) ปีละ 1 ครั้ง(สถานะสิ้นปี 2560 ตามจำนวนที่ติดตั้ง)</t>
  </si>
  <si>
    <t xml:space="preserve"> (ไม่รวมมิเตอร์ AMR) (สถานะสิ้นปี 2560  ตามจำนวนที่ติดตั้ง)</t>
  </si>
  <si>
    <t>ชำรุด……เครื่อง</t>
  </si>
  <si>
    <t>ทุกคน เพื่อให้ความรู้เกี่ยวกับการตรวจสอบมิเตอร์และการอ่านหน่วย</t>
  </si>
  <si>
    <t>ตามระเบียบคู่มือวิธีปฏิบัติ กฟฟ.ชั้น 1-3 และ กฟส.  อย่างน้อยปีละ 1 ครั้ง</t>
  </si>
  <si>
    <t xml:space="preserve"> เพื่อสนับสนุนโปรแกรม U-Cube</t>
  </si>
  <si>
    <t>เข้าใช้งานภายใน 30 วัน ทุกงานนับจากวันที่ตรวจผ่านมาตรฐาน</t>
  </si>
  <si>
    <t xml:space="preserve"> Capacitor  แรงสูงที่หลุด/ชำรุด  นำเข้าระบบ ทุก กฟฟ.ชั้น 1-3 และ </t>
  </si>
  <si>
    <t xml:space="preserve">ตรวจสอบปีละ 34% ของมิเตอร์ที่ติดตั้งประเภท,10,11 ณ 31 ธ.ค. 2560 ประกอบด้วย </t>
  </si>
  <si>
    <t xml:space="preserve">ภายใน 30 วันนับจากวันที่ชำระเงิน ให้ได้ 100% </t>
  </si>
  <si>
    <r>
      <t xml:space="preserve"> </t>
    </r>
    <r>
      <rPr>
        <b/>
        <sz val="18"/>
        <color rgb="FF0000CC"/>
        <rFont val="Browallia New"/>
        <family val="2"/>
      </rPr>
      <t>เกิน 10%  ขึ้นไป</t>
    </r>
    <r>
      <rPr>
        <sz val="18"/>
        <color rgb="FF0000CC"/>
        <rFont val="Browallia New"/>
        <family val="2"/>
      </rPr>
      <t xml:space="preserve">  **( ฟีดเดอร์ที่จ่ายโหลด 5 MW ขึ้นไป)</t>
    </r>
  </si>
  <si>
    <t>และความมั่นคงของระบบจำหน่ายเป็นหลัก</t>
  </si>
  <si>
    <t>100 หน่วย</t>
  </si>
  <si>
    <t>จำนวนดวงโคมที่เพิ่มขึ้นเข้าระบบบิลปีละ 1 ครั้ง)</t>
  </si>
  <si>
    <t xml:space="preserve">ราย </t>
  </si>
  <si>
    <r>
      <rPr>
        <b/>
        <u/>
        <sz val="18"/>
        <color rgb="FF0000CC"/>
        <rFont val="Browallia New"/>
        <family val="2"/>
      </rPr>
      <t xml:space="preserve"> เพิ่มเติมให้ครบถ้วน</t>
    </r>
    <r>
      <rPr>
        <b/>
        <sz val="18"/>
        <color rgb="FF0000CC"/>
        <rFont val="Browallia New"/>
        <family val="2"/>
      </rPr>
      <t xml:space="preserve"> เพื่อให้ทุกสถานประกอบการ (สนง.เขต, สนง.กฟฟ.</t>
    </r>
  </si>
  <si>
    <t>โดยมี Non-Technical Loss ไม่เกินร้อยละ 1</t>
  </si>
  <si>
    <t>แนวทางปฏิบัติที่ดีตามกรอบ DJSI</t>
  </si>
  <si>
    <t>OECD</t>
  </si>
  <si>
    <t xml:space="preserve"> - ไม่น้อยกว่าระดับ 5</t>
  </si>
  <si>
    <t>กฟส.ในสังกัด อย่างน้อยปีละ 1 ครั้ง (ภายในไตรมาส 2/2561)</t>
  </si>
  <si>
    <t xml:space="preserve">กฟฉ.2     1 แห่ง (กฟจ.มุกดาหาร)                </t>
  </si>
  <si>
    <t xml:space="preserve">                       </t>
  </si>
  <si>
    <t xml:space="preserve">     รายงานภายใน 15 วัน หลังสิ้นเดือน</t>
  </si>
  <si>
    <t xml:space="preserve"> (เกณฑ์ระดับ 5)</t>
  </si>
  <si>
    <t>คะแนนระดับ 5</t>
  </si>
  <si>
    <t>โดยใช้ข้อมูลในเดือน ธ.ค.2560 ตั้งเป็นค่าเป้าหมายปี 2561</t>
  </si>
  <si>
    <t>รายงานภายใน 20 วันหลังสิ้นไตรมาส 3/2561</t>
  </si>
  <si>
    <t>ฝวธ.(ภ2) รายงานผล 30 หลังสิ้นไตรมาส 3/2561</t>
  </si>
  <si>
    <t xml:space="preserve">รับรางวัลในระดับเขต </t>
  </si>
  <si>
    <t xml:space="preserve">การให้บริการธุรกิจเสริม </t>
  </si>
  <si>
    <t>5. ความสามารถในการหารายได้และบันทึกต้นทุน</t>
  </si>
  <si>
    <t>4. แผนพัฒนาค่ากำไรทางเศรษฐศาสตร์ของ</t>
  </si>
  <si>
    <t>ศูนย์ EVM ภาค 2</t>
  </si>
  <si>
    <t>(หน่วยการใช้ไฟ) สำหรับผู้ใช้ไฟฟ้า</t>
  </si>
  <si>
    <t xml:space="preserve">สรุปยอดรวมด้าน Goal ของ กฟฉ.1 </t>
  </si>
  <si>
    <t>สรุปยอดรวมด้าน Goal ของ กฟฉ.2</t>
  </si>
  <si>
    <t>สรุปยอดรวมด้าน Goal ของ กฟฉ.3</t>
  </si>
  <si>
    <t>สรุปยอดรวมด้าน Goal ของ ภาค 2</t>
  </si>
  <si>
    <t xml:space="preserve">สรุปยอดรวมด้าน Customer Value Proposition ของ กฟฉ.1 </t>
  </si>
  <si>
    <t>สรุปยอดรวมด้าน Customer Value Proposition ของ กฟฉ.2</t>
  </si>
  <si>
    <t>สรุปยอดรวมด้าน Customer Value Proposition ของ กฟฉ.3</t>
  </si>
  <si>
    <t>สรุปยอดรวมด้าน Customer Value Proposition ของ ภาค 2</t>
  </si>
  <si>
    <t xml:space="preserve">สรุปยอดรวมด้าน Internal Process ของ กฟฉ.1 </t>
  </si>
  <si>
    <t>สรุปยอดรวมด้าน Internal Process ของ กฟฉ.2</t>
  </si>
  <si>
    <t>สรุปยอดรวมด้าน Internal Process ของ กฟฉ.3</t>
  </si>
  <si>
    <t>สรุปยอดรวมด้าน Internal Process ของ ภาค 2</t>
  </si>
  <si>
    <t xml:space="preserve">สรุปยอดรวมด้าน Learning and Growth ของ กฟฉ.1 </t>
  </si>
  <si>
    <t>สรุปยอดรวมด้าน Learning and Growth ของ กฟฉ.2</t>
  </si>
  <si>
    <t>สรุปยอดรวมด้าน Learning and Growth ของ กฟฉ.3</t>
  </si>
  <si>
    <t>สรุปยอดรวมด้าน Learning and Growth ของ ภาค 2</t>
  </si>
  <si>
    <t>สรุปยอดรวมทุกด้านของ กฟฉ.1</t>
  </si>
  <si>
    <t>สรุปยอดรวมทุกด้านของ กฟฉ.2</t>
  </si>
  <si>
    <t>สรุปยอดรวมทุกด้านของ กฟฉ.3</t>
  </si>
  <si>
    <t>สรุปยอดรวมทุกด้านของ ภาค 2</t>
  </si>
  <si>
    <t xml:space="preserve">      ทุกจุดในไลน์ที่มีความเสี่ยง</t>
  </si>
  <si>
    <t xml:space="preserve">   - ความพึงพอใจของลูกค้าของสายงานการไฟฟ้า ภาค 2</t>
  </si>
  <si>
    <t xml:space="preserve">   - ความพึงพอใจลูกค้า</t>
  </si>
  <si>
    <t>1. แผนเพิ่มคุณภาพระบบจำหน่ายไฟฟ้า</t>
  </si>
  <si>
    <t xml:space="preserve">1.1 เพิ่มตัวชี้วัดด้านความมั่นคงระบบไฟฟ้า (กฟข. ประเมิน กฟฟ.ในสังกัด) </t>
  </si>
  <si>
    <r>
      <t xml:space="preserve">หมวด 1-6 </t>
    </r>
    <r>
      <rPr>
        <b/>
        <sz val="16"/>
        <color rgb="FFFF0000"/>
        <rFont val="Wingdings"/>
        <charset val="2"/>
      </rPr>
      <t>µ</t>
    </r>
  </si>
  <si>
    <t>และจริยธรรม ในการทำงานร่วมกันอย่างมีความสุข</t>
  </si>
  <si>
    <t xml:space="preserve"> (Happy  Workplace)</t>
  </si>
  <si>
    <t>โครงการโดยให้พนักงานเข้าร่วมกิจกรรม ของหน่วยงานประจำปี 2561</t>
  </si>
  <si>
    <t xml:space="preserve"> Happy Workplace  ดังนี้</t>
  </si>
  <si>
    <t>(กฟข.,กฟฟ.ชั้น 1-3)</t>
  </si>
  <si>
    <t>ครั้ง/ไตรมาส</t>
  </si>
  <si>
    <t>(เขตละ 1 ครั้ง,สายงานฯ ภาค 2 จำนวน 1  ครั้ง)</t>
  </si>
  <si>
    <t xml:space="preserve"> (เขตละ 1 ครั้ง)</t>
  </si>
  <si>
    <t>อย่างน้อย 3  ครั้ง  (เขตละ 1 ครั้ง)</t>
  </si>
  <si>
    <t>เพิ่ม</t>
  </si>
  <si>
    <t>2. แผนงาน Big Patrolling and Cleansing for Strong Grid</t>
  </si>
  <si>
    <t>และ แผนงานการตรวจสอบและบำรุงรักษา มิเตอร์ หม้อแปลง</t>
  </si>
  <si>
    <t>และอุปกรณ์หลักที่สำคัญในระบบไฟฟ้า</t>
  </si>
  <si>
    <r>
      <t xml:space="preserve"> </t>
    </r>
    <r>
      <rPr>
        <b/>
        <u/>
        <sz val="18"/>
        <color rgb="FF0000FF"/>
        <rFont val="Browallia New"/>
        <family val="2"/>
      </rPr>
      <t>เป้าหมาย</t>
    </r>
    <r>
      <rPr>
        <sz val="18"/>
        <color rgb="FF0000FF"/>
        <rFont val="Browallia New"/>
        <family val="2"/>
      </rPr>
      <t xml:space="preserve"> ผลรวมการทำงาน TL ของ CB ลดลง 20% ของปีที่ผ่านมา </t>
    </r>
  </si>
  <si>
    <t>วงจร.กม. (สายส่ง / ระบบจำหน่าย)</t>
  </si>
  <si>
    <r>
      <t xml:space="preserve">หมายเหตุ : </t>
    </r>
    <r>
      <rPr>
        <sz val="18"/>
        <color rgb="FF0000FF"/>
        <rFont val="Browallia New"/>
        <family val="2"/>
      </rPr>
      <t>งบประมาณในการจัดหาเครื่องมือประจำ กฟฟ. (ประมาณ 50,000 บาท ต่อทีม)</t>
    </r>
  </si>
  <si>
    <r>
      <t>ได้ 100%</t>
    </r>
    <r>
      <rPr>
        <b/>
        <sz val="18"/>
        <color rgb="FFFF0000"/>
        <rFont val="Browallia New"/>
        <family val="2"/>
      </rPr>
      <t xml:space="preserve"> (ภายในไตรมาส 1 และไตรมาส 3)</t>
    </r>
  </si>
  <si>
    <r>
      <t xml:space="preserve"> </t>
    </r>
    <r>
      <rPr>
        <b/>
        <u/>
        <sz val="18"/>
        <color rgb="FF0000FF"/>
        <rFont val="Browallia New"/>
        <family val="2"/>
      </rPr>
      <t xml:space="preserve">เป้าหมายการแก้ไข </t>
    </r>
    <r>
      <rPr>
        <b/>
        <sz val="18"/>
        <color rgb="FF0000FF"/>
        <rFont val="Browallia New"/>
        <family val="2"/>
      </rPr>
      <t>แก้ไขพร้อมปิดใบสั่งงาน ZPM2 ได้ 100%</t>
    </r>
  </si>
  <si>
    <t>100% ของใบสั่งงานที่เปิดในระบบ</t>
  </si>
  <si>
    <r>
      <t>ไตรมาส 1-</t>
    </r>
    <r>
      <rPr>
        <b/>
        <sz val="16"/>
        <color rgb="FFFF0000"/>
        <rFont val="Browallia New"/>
        <family val="2"/>
      </rPr>
      <t>3</t>
    </r>
  </si>
  <si>
    <r>
      <t>2.2.1 ระบบสายส่ง 115 kV</t>
    </r>
    <r>
      <rPr>
        <b/>
        <sz val="18"/>
        <color rgb="FFFF0000"/>
        <rFont val="Browallia New"/>
        <family val="2"/>
      </rPr>
      <t xml:space="preserve"> 100%</t>
    </r>
  </si>
  <si>
    <r>
      <t>2.2.2 ระบบจำหน่ายแรงสูง 22 kV</t>
    </r>
    <r>
      <rPr>
        <b/>
        <sz val="18"/>
        <color rgb="FFFF0000"/>
        <rFont val="Browallia New"/>
        <family val="2"/>
      </rPr>
      <t xml:space="preserve"> 100%</t>
    </r>
  </si>
  <si>
    <t>หม้อแปลง กฟภ.</t>
  </si>
  <si>
    <t xml:space="preserve">ทุกเครื่อง             </t>
  </si>
  <si>
    <t>ทุกเครื่อง             รายงานผลภายในไตรมาส 1/2561</t>
  </si>
  <si>
    <r>
      <t xml:space="preserve">ไตรมาส </t>
    </r>
    <r>
      <rPr>
        <b/>
        <sz val="16"/>
        <color rgb="FFFF0000"/>
        <rFont val="Browallia New"/>
        <family val="2"/>
      </rPr>
      <t>1</t>
    </r>
  </si>
  <si>
    <t>เกิดภาวะวิกฤตพลังงานไฟฟ้าในพื้นที่</t>
  </si>
  <si>
    <t xml:space="preserve">กฟฉ.3   </t>
  </si>
  <si>
    <t xml:space="preserve">ประจำชุดปฏิบัติงานให้เป็นปัจจุบัน (ไม้ชักฟิวส์ /Voltage Detector / ชุดต่อสายลงดิน </t>
  </si>
  <si>
    <t>(Short Ground))</t>
  </si>
  <si>
    <t xml:space="preserve">ประจำชุดปฏิบัติงานให้เป็นปัจจุบัน (เข็มขัดนิรภัย /สายกันตก/ถุงมือยาง-หนังแรงสูง  </t>
  </si>
  <si>
    <t xml:space="preserve"> - ถุงมือยาง - หนังแรงต่ำ)</t>
  </si>
  <si>
    <t>(Vegetation Management)</t>
  </si>
  <si>
    <r>
      <t>ไตรมาส</t>
    </r>
    <r>
      <rPr>
        <b/>
        <sz val="16"/>
        <color rgb="FFFF0000"/>
        <rFont val="Browallia New"/>
        <family val="2"/>
      </rPr>
      <t xml:space="preserve"> 4</t>
    </r>
  </si>
  <si>
    <t>เป้าหมาย  ปีละ 1 ครั้ง</t>
  </si>
  <si>
    <t>ฝวธ.(ภ2) เป็นผู้ดำเนินการจัดฝึกอบรม</t>
  </si>
  <si>
    <t>(100% Electrification)</t>
  </si>
  <si>
    <t>และอุปกรณ์คุ้มครองความปลอดภัยส่วนบุคคล</t>
  </si>
  <si>
    <t>ด้วยความปลอดภัย</t>
  </si>
  <si>
    <t>ที่คงค้างนาน</t>
  </si>
  <si>
    <t>(ยกเว้นงานที่ดิน - หมู่บ้านจัดสรร และงานก่อสร้างที่ส่วนกลางดำเนินการ)</t>
  </si>
  <si>
    <r>
      <t xml:space="preserve">%       </t>
    </r>
    <r>
      <rPr>
        <sz val="18"/>
        <color rgb="FFFF0000"/>
        <rFont val="Browallia New"/>
        <family val="2"/>
      </rPr>
      <t>จำนวนงาน</t>
    </r>
  </si>
  <si>
    <t xml:space="preserve">บริการทางธุรกิจ ในการอำนวยความสะดวกแบบครบวงจร </t>
  </si>
  <si>
    <t xml:space="preserve">(Doing Business : World Bank) </t>
  </si>
  <si>
    <r>
      <rPr>
        <b/>
        <sz val="18"/>
        <color rgb="FFFF0000"/>
        <rFont val="Browallia New"/>
        <family val="2"/>
      </rPr>
      <t>ตามแนวทาง</t>
    </r>
    <r>
      <rPr>
        <b/>
        <sz val="18"/>
        <color rgb="FF0000CC"/>
        <rFont val="Browallia New"/>
        <family val="2"/>
      </rPr>
      <t xml:space="preserve">( Doing Business </t>
    </r>
    <r>
      <rPr>
        <b/>
        <sz val="18"/>
        <color rgb="FFFF0000"/>
        <rFont val="Browallia New"/>
        <family val="2"/>
      </rPr>
      <t>: World Bank</t>
    </r>
    <r>
      <rPr>
        <b/>
        <sz val="18"/>
        <color rgb="FF0000CC"/>
        <rFont val="Browallia New"/>
        <family val="2"/>
      </rPr>
      <t xml:space="preserve">) ให้กับลูกค้าประเภทธุรกิจ </t>
    </r>
  </si>
  <si>
    <t>อุตสาหกรรม สามารถดำเนินการได้ด้วยความสะดวก รวดเร็ว และคล่องตัวยิ่งขึ้น</t>
  </si>
  <si>
    <t>และเมืองใหญ่</t>
  </si>
  <si>
    <t xml:space="preserve">ของศูนย์ราชการสะดวก(Government Easy Contact Center :GECC) </t>
  </si>
  <si>
    <r>
      <t>ครบทุกการไฟฟ้าจังหวัด</t>
    </r>
    <r>
      <rPr>
        <b/>
        <sz val="18"/>
        <color rgb="FFFF0000"/>
        <rFont val="Browallia New"/>
        <family val="2"/>
      </rPr>
      <t>หรือการไฟฟ้าสาขาที่มีพร้อมและนิคมอุตสาหกรรม</t>
    </r>
  </si>
  <si>
    <t>(Government Easy Contact Center : GECC)</t>
  </si>
  <si>
    <t>กฟฟ</t>
  </si>
  <si>
    <t xml:space="preserve"> (PEA VOC System) และระบบบริหารลูกค้าสัมพันธ์ </t>
  </si>
  <si>
    <t xml:space="preserve"> (Customer Relationship Management : CRM)</t>
  </si>
  <si>
    <t xml:space="preserve"> - งานขอขยายเขตแรงต่ำและติดตั้งมิเตอร์ กฟส. จำนวน 1 ราย/ไตรมาส</t>
  </si>
  <si>
    <t xml:space="preserve"> - งานขยายเขตติดตั้งหม้อแปลงเฉพาะราย กฟส. 1 ราย/ไตรมาส</t>
  </si>
  <si>
    <t xml:space="preserve">ค่านิยม (TRUST + E) คุณธรรมจริยธรรมในการปฏิบัติงาน </t>
  </si>
  <si>
    <t>การเปิดเผยข้อมูล การอำนวยความสะดวกและการต่อต้าน</t>
  </si>
  <si>
    <t>ทุจริตคอร์รัปชั่น</t>
  </si>
  <si>
    <t xml:space="preserve">(Green  Office) </t>
  </si>
  <si>
    <t xml:space="preserve">โดยคณะผู้ตรวจ กรมส่งเสริมคุณภาพสิ่งแวดล้อม </t>
  </si>
  <si>
    <r>
      <t>แห่ง</t>
    </r>
    <r>
      <rPr>
        <sz val="14"/>
        <rFont val="Browallia New"/>
        <family val="2"/>
      </rPr>
      <t xml:space="preserve"> (กฟจ.ขอนแก่น, กฟจ.เลย,กฟจ.หนองคาย)</t>
    </r>
  </si>
  <si>
    <r>
      <t xml:space="preserve">แห่ง </t>
    </r>
    <r>
      <rPr>
        <sz val="14"/>
        <rFont val="Browallia New"/>
        <family val="2"/>
      </rPr>
      <t>(กฟจ.ศรีสะเกษ, กฟจ.ยโสธร, กฟจ.อำนาจเจริญ)</t>
    </r>
  </si>
  <si>
    <t>- ไม่มากกว่าร้อยละ 96</t>
  </si>
  <si>
    <t xml:space="preserve"> - ไม่น้อยกว่าระดับ 4.28</t>
  </si>
  <si>
    <t xml:space="preserve"> - ไม่น้อยกว่าร้อยละ 97</t>
  </si>
  <si>
    <t xml:space="preserve"> - ไม่น้อยกว่าร้อยละ 98</t>
  </si>
  <si>
    <t>และอุปกรณ์หลักที่สำคัญในระบบไฟฟ้า(ต่อ)</t>
  </si>
  <si>
    <t>2.1.1 ระบบสายส่ง 115 kV</t>
  </si>
  <si>
    <t>2.1.2 ระบบจำหน่าย 22 kV</t>
  </si>
  <si>
    <t>2.แผนเสริมสร้างปลูกฝังวัฒนธรรมองค์กร คุณธรรม</t>
  </si>
  <si>
    <t xml:space="preserve"> (Happy  Workplace)(ต่อ)</t>
  </si>
  <si>
    <t xml:space="preserve"> 2.1. Happy Body (สุขภาพดี) เช่น กิจกรรมออกกำลังกายทุกวันพุธ </t>
  </si>
  <si>
    <t xml:space="preserve"> 2.2. Happy Society (สังคมดี) </t>
  </si>
  <si>
    <t xml:space="preserve"> 2.3. Happy Relax (ผ่อนคลาย)</t>
  </si>
  <si>
    <t xml:space="preserve"> 2.3.1 จัดบรรยายให้ความรู้ ให้กับพนักงาน เกี่ยวกับโรค Office Syndrome</t>
  </si>
  <si>
    <t xml:space="preserve"> 2.4. Happy Soul (ทางสงบ) </t>
  </si>
  <si>
    <t xml:space="preserve"> 2.4.1 จัดฝึกอบรมหลักสูตร "พัฒนาสมาธิเพื่อเพิ่มคุณภาพในการทำงาน"</t>
  </si>
  <si>
    <t>2.5 กฟข., กฟฟ.ชั้น 1-3 จัดให้มีการบรรยายพิเศษเพื่อส่งเสริมและปลูกฝัง</t>
  </si>
  <si>
    <t>2.6 จัดให้มีระบบรับฟัง ความคิดเห็น-ข้อเสนอแนะ ของพนักงาน</t>
  </si>
  <si>
    <t>ด้วยความปลอดภัย(ต่อ)</t>
  </si>
  <si>
    <r>
      <t xml:space="preserve">แห่ง </t>
    </r>
    <r>
      <rPr>
        <sz val="14"/>
        <rFont val="Browallia New"/>
        <family val="2"/>
      </rPr>
      <t>(</t>
    </r>
    <r>
      <rPr>
        <sz val="14"/>
        <color rgb="FFFF0000"/>
        <rFont val="Browallia New"/>
        <family val="2"/>
      </rPr>
      <t>กฟอ.สีคิ้ว,</t>
    </r>
    <r>
      <rPr>
        <sz val="14"/>
        <rFont val="Browallia New"/>
        <family val="2"/>
      </rPr>
      <t xml:space="preserve">กฟจ.นม.3(สรน)) </t>
    </r>
  </si>
  <si>
    <r>
      <t>แผนปฏิบัติการ ประจำปี 2561</t>
    </r>
    <r>
      <rPr>
        <b/>
        <sz val="16"/>
        <rFont val="Browallia New"/>
        <family val="2"/>
      </rPr>
      <t xml:space="preserve"> (ฉบับทบทวนครั้งที่ 2)</t>
    </r>
  </si>
  <si>
    <t>18.  แผนงานตามแผน ISO26000</t>
  </si>
  <si>
    <t>18.1 ดำเนินการตามแผนงาน/โครงการป้องกันและลดผลกระทบเชิงลบ</t>
  </si>
  <si>
    <t>2.3 งานปรับปรุง เปลี่ยนอุปกรณ์เสื่อมสภาพ เนื่องจากการชำรุดและ</t>
  </si>
  <si>
    <t xml:space="preserve">2.4 กิจกรรมเพื่อลดค่า SAIFI &amp; SAIDI เมืองใหญ่ </t>
  </si>
  <si>
    <r>
      <t xml:space="preserve">2.4.1 </t>
    </r>
    <r>
      <rPr>
        <b/>
        <u/>
        <sz val="18"/>
        <color rgb="FF0000CC"/>
        <rFont val="Browallia New"/>
        <family val="2"/>
      </rPr>
      <t>เร่งรัด</t>
    </r>
    <r>
      <rPr>
        <b/>
        <sz val="18"/>
        <color rgb="FF0000CC"/>
        <rFont val="Browallia New"/>
        <family val="2"/>
      </rPr>
      <t xml:space="preserve"> การติดตั้ง Cover และเปลี่ยนสายหลีดของหม้อแปลงเป็น</t>
    </r>
  </si>
  <si>
    <t>2.4.2 ดำเนินการตรวจตราระบบไฟฟ้า (Patrol) วงจรที่จ่ายไฟให้กับ</t>
  </si>
  <si>
    <t xml:space="preserve">2.4.3 เร่งรัด การเปลี่ยนสายระบบจำหน่ายเขตเมืองใหญ่ (นครราชสีมา </t>
  </si>
  <si>
    <r>
      <t>2.7 ตรวจสอบและวิเคราะห์โหลด</t>
    </r>
    <r>
      <rPr>
        <b/>
        <sz val="18"/>
        <color rgb="FFFF0000"/>
        <rFont val="Browallia New"/>
        <family val="2"/>
      </rPr>
      <t>หม้อแปลงทุกเครื่อง</t>
    </r>
    <r>
      <rPr>
        <b/>
        <sz val="18"/>
        <color rgb="FF0000CC"/>
        <rFont val="Browallia New"/>
        <family val="2"/>
      </rPr>
      <t xml:space="preserve"> เพื่อชี้เป้าจำนวนหม้อแปลงในระบบ</t>
    </r>
  </si>
  <si>
    <t>3. แผนงานก่อสร้างระบบจำหน่าย</t>
  </si>
  <si>
    <t>3.2 ดำเนินงานตามแผนพัฒนาระบบไฟฟ้ารองรับพื้นที่เขตเศรษฐกิจพิเศษ</t>
  </si>
  <si>
    <t xml:space="preserve">3.3 ดำเนินงานตามแผนพัฒนาระบบไฟฟ้าในเมืองใหญ่ (เคเบิ้ลใต้ดิน) </t>
  </si>
  <si>
    <t>4. แผนงานก่อสร้างสถานีไฟฟ้า</t>
  </si>
  <si>
    <t>4.1 ติดตามเร่งรัดงานก่อสร้างสถานีไฟฟ้า</t>
  </si>
  <si>
    <t>4.1.1  โครงการ คพส.8.2</t>
  </si>
  <si>
    <t>4.1.2  โครงการ คพส.9.2</t>
  </si>
  <si>
    <t>4.1.3 โครงการ คพจ.1</t>
  </si>
  <si>
    <t>4.2 ทบทวน / ปรับปรุงรูปแบบการจ่ายไฟ ทุกสถานีไฟฟ้า</t>
  </si>
  <si>
    <t>4.3 ทบทวนการจัดลำดับความสัมพันธ์ของการทำงานของ</t>
  </si>
  <si>
    <t>5. แผนการบริหารจัดการความพร้อมใช้ของระบบ SCADA</t>
  </si>
  <si>
    <t>6. แผนงานวิกฤตพลังงานไฟฟ้าและซักซ้อมเพื่อเตรียมการ</t>
  </si>
  <si>
    <t>7.1 การบริหารจัดการแก้กระแสไฟฟ้าขัดข้อง</t>
  </si>
  <si>
    <t xml:space="preserve">7.2 โครงการพัฒนาขีดความสามารถของ กฟฟ.ชั้น 1-3 ในการแก้ไข
</t>
  </si>
  <si>
    <t xml:space="preserve">7.2.1  จัดตั้งทีมงานแก้ไขสายส่ง 115 kV  
</t>
  </si>
  <si>
    <t>7. แผนการบริหารจัดการแก้กระแสไฟฟ้าขัดข้อง</t>
  </si>
  <si>
    <t>7.2.2 จัดฝึกอบรม และดำเนินการตามโครงการแก้ไขกระแสไฟฟ้าขัดข้องใน</t>
  </si>
  <si>
    <t xml:space="preserve"> 7. แผนการบริหารจัดการแก้กระแสไฟฟ้าขัดข้อง (ต่อ)</t>
  </si>
  <si>
    <t>7.4 ทบทวนและปรับปรุงการแจ้งข้อมูลปัญหา สาเหตุ ระยะเวลาดำเนินการ</t>
  </si>
  <si>
    <t>7.3 ทบทวนและปรับปรุงการรับแจ้งกระแสไฟฟ้าขัดข้อง เพื่อลดปัญหาความ</t>
  </si>
  <si>
    <t>8. แผนงานการบริหารจัดการต้นไม้</t>
  </si>
  <si>
    <t>9. บันทึกข้อตกลงประเมินผลการดำเนินงาน</t>
  </si>
  <si>
    <t>9.1 การบริหารจัดการหน่วยสูญเสียในระบบจำหน่าย (เกณฑ์ระดับ 5)</t>
  </si>
  <si>
    <t>ภาค 2                        -</t>
  </si>
  <si>
    <t>ระยะที่ 3-4</t>
  </si>
  <si>
    <t xml:space="preserve">   - ความพึงพอใจของลูกค้าต่อบริการการการแก้ปัญหา</t>
  </si>
  <si>
    <r>
      <t xml:space="preserve">     ไฟฟ้าดับ/ไฟฟ้าตก/ไฟฟ้าขัดข้องให้แก่ลูกค้า</t>
    </r>
    <r>
      <rPr>
        <b/>
        <sz val="16"/>
        <color rgb="FFFF0000"/>
        <rFont val="Wingdings"/>
        <charset val="2"/>
      </rPr>
      <t>µ</t>
    </r>
  </si>
  <si>
    <t xml:space="preserve">สายส่ง (แก้ไขเบื้องต้น) ให้กับทีมงานตามข้อ 7.2.1
</t>
  </si>
  <si>
    <t>- ไม่น้อยกว่า 1,202.16   ล้านบาท</t>
  </si>
  <si>
    <t>- ไม่น้อยกว่าร้อยละ 32</t>
  </si>
  <si>
    <t>- ไม่น้อยกว่าร้อยละ 90</t>
  </si>
  <si>
    <t>- ไม่น้อยกว่าร้อยละ 50</t>
  </si>
  <si>
    <t xml:space="preserve"> - ประสิทธิภาพส่วนแบ่งการตลาดงานก่อสร้าง</t>
  </si>
  <si>
    <t xml:space="preserve">   ขนาดน้อยกว่า 250 KVA</t>
  </si>
  <si>
    <t xml:space="preserve">   ระบบไฟฟ้าให้กับผู้ใช้ไฟ C02.2 สำหรับหม้อแปลง</t>
  </si>
  <si>
    <t>- ไม่น้อยกว่า 384.075 ล้านบาท</t>
  </si>
  <si>
    <t xml:space="preserve"> -ไม่น้อยกว่าร้อยละ 86.54</t>
  </si>
  <si>
    <t xml:space="preserve"> - ไม่น้อยกว่าร้อยละ 87.82</t>
  </si>
  <si>
    <t xml:space="preserve"> - ไม่น้อยกว่าร้อยละ 85.53</t>
  </si>
  <si>
    <t xml:space="preserve"> - ไม่น้อยกว่าร้อยละ 84.98</t>
  </si>
  <si>
    <t xml:space="preserve"> - ไม่น้อยกว่าร้อยละ 87.83</t>
  </si>
  <si>
    <t xml:space="preserve"> - ไม่น้อยกว่าร้อยละ 82.78</t>
  </si>
  <si>
    <t xml:space="preserve"> - ไม่น้อยกว่าร้อยละ 95</t>
  </si>
  <si>
    <t xml:space="preserve"> - ไม่มากกว่า 20 วันปฏิทิน</t>
  </si>
  <si>
    <t xml:space="preserve"> - การอำนวยความสะดวกในการให้บริการขอใช้ไฟ</t>
  </si>
  <si>
    <r>
      <t xml:space="preserve">   ตามแนวทาง  Doing Business : World Bank </t>
    </r>
    <r>
      <rPr>
        <b/>
        <sz val="16"/>
        <color indexed="10"/>
        <rFont val="Wingdings"/>
        <charset val="2"/>
      </rPr>
      <t>µ</t>
    </r>
  </si>
  <si>
    <t xml:space="preserve"> - ไม่น้อยกว่าร้อยละ  100</t>
  </si>
  <si>
    <t xml:space="preserve">  (Download &amp;  Active ) </t>
  </si>
  <si>
    <t>- จำนวน PEA Mobile Smart Plus App.</t>
  </si>
  <si>
    <t xml:space="preserve"> - ไม่น้อยกว่า 668,500 ราย</t>
  </si>
  <si>
    <t xml:space="preserve">-  ไม่น้อยกว่า  90  คะแนน </t>
  </si>
  <si>
    <t>- ร้อยละของปริมาณกระดาษที่ลดได้</t>
  </si>
  <si>
    <t xml:space="preserve">-  ไม่น้อยกว่าร้อยละ 30 </t>
  </si>
  <si>
    <t xml:space="preserve">       ใน 3 กฟฟ.จุดรวมงาน(รวมสังกัด)</t>
  </si>
  <si>
    <t xml:space="preserve">       ที่มีค่ามากสุดในปี 2560</t>
  </si>
  <si>
    <t>-การกำกับดูแลกิจการที่ดี และการปราบปรามการทุจริต</t>
  </si>
  <si>
    <r>
      <t xml:space="preserve"> คอร์รัปชั่น (คะแนนประเมิน ITA) </t>
    </r>
    <r>
      <rPr>
        <b/>
        <sz val="16"/>
        <color rgb="FFFF0000"/>
        <rFont val="Wingdings"/>
        <charset val="2"/>
      </rPr>
      <t>µ</t>
    </r>
  </si>
  <si>
    <t xml:space="preserve"> - รายได้ของธุรกิจเสริม/ธุรกิจเกี่ยวเนื่อง</t>
  </si>
  <si>
    <t xml:space="preserve">- ไม่มากกว่า 2,742.891 ล้านบาท </t>
  </si>
  <si>
    <t>ฝวธ.(ภ2)   สรุปรายงานผลการจัดทำแผนการดำเนินการ  ภายในเดือนมีนาคม 2561</t>
  </si>
  <si>
    <t xml:space="preserve">              </t>
  </si>
  <si>
    <t>- โทรศัพท์สำนักงาน</t>
  </si>
  <si>
    <t xml:space="preserve">- ติดต่อโดยตรงที่สำนักงาน </t>
  </si>
  <si>
    <t xml:space="preserve"> -การสานเสวนา ปีละ 1 ครั้ง </t>
  </si>
  <si>
    <t>กฟฉ.2             ประสิทธิภาพการตอบสนองข้อร้องเรียน ร้อยละ 55</t>
  </si>
  <si>
    <t xml:space="preserve"> - งานขอใช้ไฟติดตั้งมิเตอร์ กฟฟ.ชั้น1-3 จำนวน 3 ราย/ไตรมาส</t>
  </si>
  <si>
    <t xml:space="preserve"> - งานขอขยายเขตแรงต่ำและติดตั้งมิเตอร์ กฟฟ.ชั้น1-3 จำนวน 3 ราย/ไตรมาส</t>
  </si>
  <si>
    <t xml:space="preserve">  - งานขยายเขตติดตั้งหม้อแปลงเฉพาะราย กฟฟ.ชั้น1-3 </t>
  </si>
  <si>
    <t>(จำนวน 1ราย/ไตรมาส)</t>
  </si>
  <si>
    <t>รอค่าเป้าหมายจากคณะทำงาน</t>
  </si>
  <si>
    <r>
      <t xml:space="preserve">กฟฉ.3 (อข., ผจก., กฟฟ.1-3)           </t>
    </r>
    <r>
      <rPr>
        <sz val="18"/>
        <color rgb="FFFF0000"/>
        <rFont val="Browallia New"/>
        <family val="2"/>
      </rPr>
      <t>93</t>
    </r>
    <r>
      <rPr>
        <sz val="18"/>
        <rFont val="Browallia New"/>
        <family val="2"/>
      </rPr>
      <t xml:space="preserve">   ราย/ไตรมาส       15 วันหลังสิ้นไตรมาส</t>
    </r>
  </si>
  <si>
    <r>
      <t xml:space="preserve">ภาค 2 (อข., ผจก., กฟฟ.1-3)           </t>
    </r>
    <r>
      <rPr>
        <sz val="18"/>
        <color rgb="FFFF0000"/>
        <rFont val="Browallia New"/>
        <family val="2"/>
      </rPr>
      <t>274</t>
    </r>
    <r>
      <rPr>
        <sz val="18"/>
        <rFont val="Browallia New"/>
        <family val="2"/>
      </rPr>
      <t xml:space="preserve"> ราย/ไตรมาส</t>
    </r>
  </si>
  <si>
    <t xml:space="preserve"> - รายงานข้อมูลแรงดันที่จุดที่ลูกค้าร้องเรียนเกี่ยวกับแรงดันไฟฟ้า</t>
  </si>
  <si>
    <t>(รายเดิมเพิ่มขึ้นอย่างน้อยปีละ 10% ของจำนวนลูกค้าที่ลงทะเบียนเดิม)</t>
  </si>
  <si>
    <t>เรื่อง</t>
  </si>
  <si>
    <t>ฝวธ.(ภ2)    สรุปข้อมูลถูกต้อง/รายงานผลถึง สวก. ภายใน 10 วันหลังสิ้นไตรมาส</t>
  </si>
  <si>
    <t xml:space="preserve"> - งานขอใช้ไฟติดตั้งมิเตอร์ กฟส. จำนวน 1 ราย/ไตรมาส</t>
  </si>
  <si>
    <t xml:space="preserve"> - งานขอใช้ไฟติดตั้งมิเตอร์ กฟย. จำนวน 1 ราย/ไตรมาส (กฟฟชั้น 1-3 สุ่มสอบถาม)</t>
  </si>
  <si>
    <t>ฝวธ.(ภ2) สรุปรายงานผลภายใน 30 วันหลังสิ้นไตรมาส 3</t>
  </si>
  <si>
    <t>ลูกค้า (Front Manager)</t>
  </si>
  <si>
    <t>ฝวธ.(ภ2) ประสาน ฝพบ. จัดประชุมภายในไตรมาส 2</t>
  </si>
  <si>
    <t>ชั้น 1-3 โดยใช้ระบบ Smart Display ผ่านจอ Touch Screen</t>
  </si>
  <si>
    <t>ออนไลน์</t>
  </si>
  <si>
    <t>รายงานผล กรณีมีข้อประเด็นในพื้นที่</t>
  </si>
  <si>
    <t>(รายเดิมไม่น้อยกว่า 50% ของจำนวนลูกค้ารายใหญ่ทั้งหมด)</t>
  </si>
  <si>
    <t>(DMSX)</t>
  </si>
  <si>
    <t xml:space="preserve"> แห่ง </t>
  </si>
  <si>
    <t>1. แผนปรับปรุงความพึงพอใจของลูกค้า</t>
  </si>
  <si>
    <t>1.1 ดำเนินการจัดการข้อร้องเรียนของลูกค้าให้ได้ตามเป้าหมาย</t>
  </si>
  <si>
    <t>1. แผนปรับปรุงความพึงพอใจของลูกค้า (ต่อ)</t>
  </si>
  <si>
    <t>1.2 ประสิทธิภาพการตอบสนองข้อร้องเรียนของลูกค้า</t>
  </si>
  <si>
    <t xml:space="preserve">1.3 ดำเนินการตอบชี้แจงข้อประเด็นข่าวของส่วนราชการ กลุ่มไลน์ </t>
  </si>
  <si>
    <t xml:space="preserve">             ภายใน 30 วันหลังสิ้นไตรมาส</t>
  </si>
  <si>
    <t>ฝวธ.(ภ2) แจ้งเตือนงานร้องเรียนที่ใกล้ถึงกำหนด 2 เดือนและสรุปรายงานผล</t>
  </si>
  <si>
    <t>กฟฉ.2              รายงานผลการโทรศัพท์สอบถามภายใน 20 วันหลังสิ้นไตรมาส</t>
  </si>
  <si>
    <t xml:space="preserve">(1) มีการทบทวนการเลือกข้อมูลสารสนเทศเชิงเปรียบเทียบของปีที่ผ่านมา </t>
  </si>
  <si>
    <t>(2) มีแนวทางในการรวบรวมข้อมูลสารสนเทศเชิงเปรียบเทียบที่ผ่านการทบทวนตาม</t>
  </si>
  <si>
    <t xml:space="preserve">     กิจกรรมที่ 1 แล้ว และมีการพิจารณาเปรียบเทียบกับการดำเนินงานในปัจจุบัน </t>
  </si>
  <si>
    <t xml:space="preserve">     เพื่อวิเคราะห์ช่องว่างของการดำเนินงาน</t>
  </si>
  <si>
    <t>(3) มีการนำข้อมูลตามกิจกรรมที่ 1,2 ไปใช้ประโยชน์ อย่างน้อยเขตละ 1 เรื่อง</t>
  </si>
  <si>
    <t>ดำเนินการตามที่ กฟภ. กำหนด ให้แล้วเสร็จภายในเดือน ก.ค.2561</t>
  </si>
  <si>
    <t>(1) มีการระบุองค์ความรู้ที่สำคัญที่สนับสนุนยุทธศาสตร์ นโยบาย หรือแผนงานที่</t>
  </si>
  <si>
    <t xml:space="preserve">     สำคัญของทุกหน่วยงานในสายงาน (ระดับกองและหน่วยงานที่เทียบเท่ากอง และ</t>
  </si>
  <si>
    <t xml:space="preserve">      กฟฟ.ชั้น 1-3)</t>
  </si>
  <si>
    <t>(2) มีการคัดเลือกหัวข้อความรู้และดำเนินการรวบรวมองค์ความรู้ตามที่ระบุใน</t>
  </si>
  <si>
    <t xml:space="preserve">     ข้อ 1 ของทุกหน่วยงานในสายงาน (ระดับกองและหน่วยงานที่เทียบเท่ากอง และ </t>
  </si>
  <si>
    <t xml:space="preserve">     กฟฟ.ชั้น 1-3) และดำเนินการตรวจสอบความถูกต้องพร้อมเผยแพร่ในระบบ KMS </t>
  </si>
  <si>
    <t xml:space="preserve">     แล้วเสร็จภายใน พ.ย.2561</t>
  </si>
  <si>
    <t>(3) มีการวิเคราะห์คู่เทียบที่กำหนดในข้อมูลสารสนเทศเชิงเปรียบเทียบตามตัวชี้วัด</t>
  </si>
  <si>
    <t xml:space="preserve">     ที่ 4.3 และการดำเนินงานของสายงาน รวบรวมเป็นองค์ความรู้พร้อมตรวจสอบ</t>
  </si>
  <si>
    <t xml:space="preserve">     ความถูกต้อง และเผยแพร่ในระบบ KMS อย่างน้อยเขตละ 1 เรื่อง แล้วเสร็จ</t>
  </si>
  <si>
    <t xml:space="preserve">     ภายใน ส.ค.2561</t>
  </si>
  <si>
    <t xml:space="preserve">(4) มีการวิเคราะห์การจัดการข้อร้องเรียนที่สำคัญขององค์กรจัดเก็บเป็นความรู้ </t>
  </si>
  <si>
    <t xml:space="preserve">     พร้อมตรวจสอบความถูกต้อง และเผยแพร่ในระบบ KMS อย่างน้อยเขตละ </t>
  </si>
  <si>
    <t xml:space="preserve">     1 เรื่อง แล้วเสร็จภายใน ส.ค.2561</t>
  </si>
  <si>
    <t>(5) การประเมินการจัดการความรู้ เพื่อทบทวนแนวทางการจัดการความรู้ของ</t>
  </si>
  <si>
    <t xml:space="preserve">     สายงาน ภายใน ธ.ค.2561</t>
  </si>
  <si>
    <t xml:space="preserve">(6) มีการใช้ประโยชน์จากองค์ความรู้ที่ได้ดำเนินการจัดการความรู้ แล้วเสร็จภายใน </t>
  </si>
  <si>
    <t xml:space="preserve">     พ.ย.2561 </t>
  </si>
  <si>
    <t xml:space="preserve">     6.1 นำไปใช้ในการฝึกอบรม ประชุมชี้แจง หรือบรรยายให้ผู้เกี่ยวข้อง อย่างน้อย</t>
  </si>
  <si>
    <t xml:space="preserve">           เขตละ 1 เรื่อง</t>
  </si>
  <si>
    <t xml:space="preserve">     6.2 นำไปใช้ปรับปรุงกระบวนการในการปฏิบัติงาน หรือมีการปรับปรุงคู่มือการ</t>
  </si>
  <si>
    <t xml:space="preserve">           ปฏิบัติงานที่อ้างอิงถึงองค์ความรู้ในระบบ หรือนำไปใช้กระบวนการคิดค้น</t>
  </si>
  <si>
    <t xml:space="preserve">           นวัตกรรมหรือ QC  อย่างน้อยเขตละ 1 เรื่อง</t>
  </si>
  <si>
    <t xml:space="preserve">     6.3 นำผลจากการวิเคราะห์ข้อมูลเชิงเปรียบเทียบไปใช้ในการปรับปรุง</t>
  </si>
  <si>
    <t xml:space="preserve">           กระบวนการในการปฏิบัติงาน หรือใช้กระบวนการคิดค้นนวัตกรรมหรือ QC</t>
  </si>
  <si>
    <t xml:space="preserve">            อย่างน้อยเขตละ 1 เรื่อง </t>
  </si>
  <si>
    <t>(7) พนักงานมีส่วนร่วมในกิจกรรมจัดการความรู้ขององค์กร ไม่น้อยกว่าร้อยละ 70</t>
  </si>
  <si>
    <t>ดำเนินการตามที่ กฟภ. กำหนด</t>
  </si>
  <si>
    <r>
      <t xml:space="preserve">ให้แล้วเสร็จ ภายในไตรมาส </t>
    </r>
    <r>
      <rPr>
        <b/>
        <sz val="18"/>
        <color rgb="FFFF0000"/>
        <rFont val="Browallia New"/>
        <family val="2"/>
      </rPr>
      <t>2</t>
    </r>
    <r>
      <rPr>
        <b/>
        <sz val="18"/>
        <color rgb="FF0000CC"/>
        <rFont val="Browallia New"/>
        <family val="2"/>
      </rPr>
      <t>/2561</t>
    </r>
  </si>
  <si>
    <t>ที่มีความเสี่ยงในการปฏิบัติงาน ในระบบไฟฟ้า</t>
  </si>
  <si>
    <t>(กฟฟ.ชั้น 1-3 จัดอบรมรวม กฟฟ. ในสังกัด)</t>
  </si>
  <si>
    <t xml:space="preserve">ความปลอดภัย เสริมสร้างวัฒนธรรมด้านความปลอดภัย (PSC)  (ไม่ประมาท </t>
  </si>
  <si>
    <t>คำนึงถึง Safety first, พูดคุย Safety talk, ทำ KYT, Job Hazard Analysis</t>
  </si>
  <si>
    <t>และรวมย้ายมาจากข้อ 19.1</t>
  </si>
  <si>
    <t>และตามวิธีปฏิบัติที่ กฟภ. กำหนด เพื่อมุ่งสู่ Safety Excellent และ</t>
  </si>
  <si>
    <t>รับการตรวจประเมินการดำเนินงานด้านความปลอดภัยและประกวด</t>
  </si>
  <si>
    <t>ภายในสิงหาคม 2561</t>
  </si>
  <si>
    <t xml:space="preserve"> System : STS) ของ กฟฉ.3 มาใช้ในการติดตามการดำเนินงานด้านความปลอดภัย </t>
  </si>
  <si>
    <t xml:space="preserve">ติดตามการตรวจสอบและจัดหาเครื่องมือและอุปกรณ์ความปลอดภัย </t>
  </si>
  <si>
    <r>
      <t>แล้วเสร็จภายในไตรมาส 3/2561 (กฟข,กฟฟ.ชั้น 1-3, กฟส.</t>
    </r>
    <r>
      <rPr>
        <b/>
        <sz val="18"/>
        <color rgb="FFFF0000"/>
        <rFont val="Browallia New"/>
        <family val="2"/>
      </rPr>
      <t>)</t>
    </r>
  </si>
  <si>
    <t xml:space="preserve"> (ตรวจสอบโดย จป. หน่วยงาน)</t>
  </si>
  <si>
    <t>ภายในไตรมาส 2 /2561</t>
  </si>
  <si>
    <t>ไม่น้อยกว่าร้อยละ 80 ของจำนวนทีมงานทั้งหมด</t>
  </si>
  <si>
    <t>ไม่น้อยกว่าร้อยละ 80</t>
  </si>
  <si>
    <t>ไม่น้อยกว่าร้อยละ 80 ของจำนวนทีมงานทั้งหมด (กฟฟ.ชั้น 1-3, กฟส. )</t>
  </si>
  <si>
    <t>6. แผนงานลดปริมาณการใช้กระดาษ</t>
  </si>
  <si>
    <t>6.1 กฟฉ.1-3, ฝวธ.(ภ2) กำหนดมาตรการลดปริมาณการใช้กระดาษ</t>
  </si>
  <si>
    <t xml:space="preserve">ภายในหน่วยงาน </t>
  </si>
  <si>
    <t>แผนเพิ่มใหม่ กลุ่ม 5</t>
  </si>
  <si>
    <t>ภายในเดือน เมษายน 2561</t>
  </si>
  <si>
    <t xml:space="preserve">และอุปกรณ์สื่อสารบนเสาไฟฟ้าของ กฟภ. ตามแผนปฏิบัติการของ กฟภ. </t>
  </si>
  <si>
    <t xml:space="preserve">(Action Plan) </t>
  </si>
  <si>
    <t>เส้นทาง</t>
  </si>
  <si>
    <t>ที่อยู่บนเสาไฟฟ้าของ กฟภ.  เพื่อจัดทำฐานข้อมูลในระบบ TAMS</t>
  </si>
  <si>
    <t>ต้น</t>
  </si>
  <si>
    <r>
      <t xml:space="preserve">เพื่อนำเสนอขออนุมัติแผนฯ ต่อ รผก.(ภ2) </t>
    </r>
    <r>
      <rPr>
        <b/>
        <u/>
        <sz val="18"/>
        <color rgb="FFFF0000"/>
        <rFont val="Browallia New"/>
        <family val="2"/>
      </rPr>
      <t>ภายใน 29 มิถุนายน 256</t>
    </r>
    <r>
      <rPr>
        <b/>
        <sz val="18"/>
        <color rgb="FFFF0000"/>
        <rFont val="Browallia New"/>
        <family val="2"/>
      </rPr>
      <t>1</t>
    </r>
  </si>
  <si>
    <t xml:space="preserve">  อนุมัติแผนฯ ภายใน 29 มิถุนายน 2561</t>
  </si>
  <si>
    <t>รายงานผลไตรมาส 3-4/2561</t>
  </si>
  <si>
    <t>5. แผนการกำกับดูแลกิจการที่ดีและป้องปรามการทุจริต</t>
  </si>
  <si>
    <t>5.1 ทุก กอง, กฟฟ.ชั้น 1-3 ในสังกัด กฟฉ.1-3  ทำกิจกรรมคิวซีหัวข้อร่วม</t>
  </si>
  <si>
    <t xml:space="preserve">คอร์รัปชั่นของหน่วยงาน </t>
  </si>
  <si>
    <t xml:space="preserve"> ของสายงานการไฟฟ้าภาค 2 ในหัวข้อ "การปรับปรุงกระบวนการปฏิบัติงาน</t>
  </si>
  <si>
    <t>เพื่อลดโอกาสเกิดทุจริต"  นำเสนอในระดับเขต และระดับภาค</t>
  </si>
  <si>
    <t>3.1  จัดทำแผนฝึกอบรมของ กฟข., ฝวธ.(ภ2) ประจำปี 2561</t>
  </si>
  <si>
    <t>โน้ตไว้ค่ะ....รองรับตัวชี้วัด Competency</t>
  </si>
  <si>
    <t>จำนวน 3ครั้ง (แผนกไม่ซ้ำกัน) โดย ฝบพ.ฉ.3, ฝวบ.ฉ.2,ฝปบ.ฉ.1,</t>
  </si>
  <si>
    <t xml:space="preserve"> ฝวธ.(ภ2) เป็นผู้ประสานงานหน่วยงานละ 1 ครั้ง</t>
  </si>
  <si>
    <t>4. แผนการจัดการความรู้</t>
  </si>
  <si>
    <t>4.1 จัดประชุมสัมมนาเพื่อแลกเปลี่ยนความรู้ ประสบการณ์ และแนวทาง</t>
  </si>
  <si>
    <t>3. แผนพัฒนาบุคลากร</t>
  </si>
  <si>
    <t>1. แผนงานยกระดับความผูกพันของบุคคลากร กฟภ.</t>
  </si>
  <si>
    <r>
      <t xml:space="preserve">รองรับ Engagement Score  </t>
    </r>
    <r>
      <rPr>
        <sz val="16"/>
        <rFont val="Wingdings"/>
        <charset val="2"/>
      </rPr>
      <t>µ</t>
    </r>
  </si>
  <si>
    <t xml:space="preserve">ฝวธ.(ภ2)      </t>
  </si>
  <si>
    <r>
      <t xml:space="preserve"> 2.2.1</t>
    </r>
    <r>
      <rPr>
        <b/>
        <sz val="18"/>
        <color rgb="FF7030A0"/>
        <rFont val="Browallia New"/>
        <family val="2"/>
      </rPr>
      <t xml:space="preserve"> </t>
    </r>
    <r>
      <rPr>
        <b/>
        <sz val="18"/>
        <color rgb="FFFF0000"/>
        <rFont val="Browallia New"/>
        <family val="2"/>
      </rPr>
      <t>จัดแข่งขันกีฬาภายในหน่วยงาน</t>
    </r>
    <r>
      <rPr>
        <b/>
        <sz val="18"/>
        <color rgb="FF7030A0"/>
        <rFont val="Browallia New"/>
        <family val="2"/>
      </rPr>
      <t>ร่วมกับ สฟภ.กฟข.</t>
    </r>
    <r>
      <rPr>
        <b/>
        <sz val="18"/>
        <color rgb="FFFF0000"/>
        <rFont val="Browallia New"/>
        <family val="2"/>
      </rPr>
      <t xml:space="preserve">  อย่างน้อย 4  ครั้ง </t>
    </r>
  </si>
  <si>
    <r>
      <t>2.3.2 จัดประกวดร้องเพลงคาราโอเกะ</t>
    </r>
    <r>
      <rPr>
        <b/>
        <sz val="18"/>
        <color rgb="FF7030A0"/>
        <rFont val="Browallia New"/>
        <family val="2"/>
      </rPr>
      <t>ร่วมกับ สฟภ.กฟข.</t>
    </r>
    <r>
      <rPr>
        <b/>
        <sz val="18"/>
        <color rgb="FFFF0000"/>
        <rFont val="Browallia New"/>
        <family val="2"/>
      </rPr>
      <t xml:space="preserve">  เขตละ 1 ครั้ง/ ปี</t>
    </r>
  </si>
  <si>
    <t>ผ่าน Mobile Application/Website</t>
  </si>
  <si>
    <t>(ต่อ)</t>
  </si>
  <si>
    <t>ภายในเดือน มิ.ย.2561</t>
  </si>
  <si>
    <t xml:space="preserve">เมื่อปี 2559, 2560 ) </t>
  </si>
  <si>
    <t xml:space="preserve"> Easy Contact Center : GECC) (สำหรับ กฟฟ. ที่ได้รับการรับรองแล้ว</t>
  </si>
  <si>
    <r>
      <t xml:space="preserve">ดำเนินการภายใน </t>
    </r>
    <r>
      <rPr>
        <sz val="18"/>
        <color rgb="FFFF0000"/>
        <rFont val="Browallia New"/>
        <family val="2"/>
      </rPr>
      <t>20</t>
    </r>
    <r>
      <rPr>
        <sz val="18"/>
        <color rgb="FF0000FF"/>
        <rFont val="Browallia New"/>
        <family val="2"/>
      </rPr>
      <t xml:space="preserve"> วันปฏิทิน</t>
    </r>
  </si>
  <si>
    <t>และการไฟฟ้าสาขา เพื่อสนุบสนุนงานงดจ่ายไฟและติดกลับมิเตอร์ให้มี</t>
  </si>
  <si>
    <t>Application "PEA Smart Plus" ภายในไตรมาส 1/2561</t>
  </si>
  <si>
    <t>ประสิทธิภาพมีความถูกต้องและรวดเร็วในการปฏิบัติงานรองรับการเชื่อมโยงกับ</t>
  </si>
  <si>
    <t>14. แผนงานดำเนินงานตามระบบประกันคุณภาพ</t>
  </si>
  <si>
    <t>14.2  รายงานการจัดทำระบบประกันคุณภาพงานตามข้อตกลงระดับ</t>
  </si>
  <si>
    <t>SEPA หมวด 6</t>
  </si>
  <si>
    <t>14.3 รายงานผลการดำเนินงานการจัดทำข้อตกลงระดับการให้บริการ (SLA)</t>
  </si>
  <si>
    <t xml:space="preserve"> กระบวนการ P1-P11 ของ กฟฟ.ชั้น1-3 และ กฟส.</t>
  </si>
  <si>
    <t xml:space="preserve">เพิ่ม </t>
  </si>
  <si>
    <t>14.4 รายงานผลการจัดทำ SLA ในการส่งมอบระหว่างสายงานที่สอดคล้อง</t>
  </si>
  <si>
    <t>SEPA หมวด 6 ตัวชี้วัด 6.8</t>
  </si>
  <si>
    <t>กับห่วงโซ่อุปทาน (ผลการดำเนินงานปี 2560 ระดับสายงาน/ฝ่ายสังกัดเขต)</t>
  </si>
  <si>
    <t>ภายในเดือน ก.ย. 2561</t>
  </si>
  <si>
    <t>14.5 รายงานการจัดทำ SLA &amp; QA for SLA ในการส่งมอบระหว่างสายงาน</t>
  </si>
  <si>
    <t>SEPA หมวด 6 ตัวชี้วัด 6.9</t>
  </si>
  <si>
    <t>ที่สอดคล้องกับห่วงโซ่อุปทาน ระดับกอง ภายในเดือน ก.ย. 2561</t>
  </si>
  <si>
    <t>14.6 การจัดการระบบประกันคุณภาพบริการ (Service Quality Assurance: SQA)</t>
  </si>
  <si>
    <t>SEPA หมวด 6 ตัวชี้วัด 6.13</t>
  </si>
  <si>
    <t>และปรับปรุงกระบวนการทำงานประจำวันของ กฟภ.</t>
  </si>
  <si>
    <t>(ตามคำนิยาม SEPA หมวด 6 ข้อ 6.13)</t>
  </si>
  <si>
    <t>กิจกรรม</t>
  </si>
  <si>
    <t>ตามแผนแม่บทบริการลูกค้าทบทวนปี 2561</t>
  </si>
  <si>
    <t xml:space="preserve">กิจกรรมที่จะดำเนินการให้สอดคล้องกับแผนแม่บทการบริการลูกค้า </t>
  </si>
  <si>
    <t>ส่งให้คณะทำงานด้านการบริการลูกค้าภายในเดือนมีนาคม 2561</t>
  </si>
  <si>
    <t>ความไม่พึงพอใจ/ ร้องเรียน/ข้อร้องขอ ความพึงพอใจ/ข้อชื่นชม และข้อเสนอแนะ)</t>
  </si>
  <si>
    <t xml:space="preserve"> ปี 2561ในแต่ละช่องทาง ส่งให้คณะทำงานด้านการบริการลูกค้า ทุกไตรมาส </t>
  </si>
  <si>
    <t>พึงพอใจภายหลังจากใช้บริการ 15 วัน ตามแบบฟอร์ม (ธุรกิจเสริม 6 กิจกรรม)</t>
  </si>
  <si>
    <t xml:space="preserve">ทุกไตรมาส </t>
  </si>
  <si>
    <t>และแผนการสนับสนุนกระบวนการจัดการข้อร้องเรียนของลูกค้า</t>
  </si>
  <si>
    <t>และนำเสนอที่ประชุมผู้บริหาร กฟข.</t>
  </si>
  <si>
    <t>ข้อร้องเรียนของลูกค้า</t>
  </si>
  <si>
    <t>จากการสำรวจข้อมูลป้อนกลับจากลูกค้า ส่งให้คณะทำงานด้านการบริการลูกค้า</t>
  </si>
  <si>
    <t xml:space="preserve">ความพึงพอใจภายหลังจากใช้บริการ ทุกไตรมาส </t>
  </si>
  <si>
    <t>/ข้อเสนอแนะ จากการสำรวจข้อมูลป้อนกลับจากลูกค้าให้คณะทำงานด้าน</t>
  </si>
  <si>
    <t xml:space="preserve">และคู่มือกระบวนการสร้างและการจัดการความสัมพันธ์กับลูกค้า </t>
  </si>
  <si>
    <t>ส่งให้คณะทำงานด้านการบริการลูกค้า ทุกไตรมาส</t>
  </si>
  <si>
    <t>/แหล่งข้อมูลอื่นๆ (ติดตั้งหม้อแปลงเฉพาะรายทุกขนาด)</t>
  </si>
  <si>
    <t>(รผก.(ภ2),อข.ฉ.1-3, ผจก.)) พร้อม สรุปรายงานความต้องการและแนวทางแก้ไข</t>
  </si>
  <si>
    <t xml:space="preserve">และ/หรือลูกค้ารายสำคัญอื่น จากข้อมูลในโปรแกรม BIC-SAP </t>
  </si>
  <si>
    <t>และหน่วยงานราชการรายใหญ่</t>
  </si>
  <si>
    <t>มาเป็นปัจจัยนำเข้า (Inputs)ในกระบวนการกำหนดและนวัตกรรมผลิตภัณฑ์</t>
  </si>
  <si>
    <t>และบริการ ส่งให้สายงาน ว และ วศ</t>
  </si>
  <si>
    <t xml:space="preserve"> การแจ้งสถานะ การแก้กระแสไฟฟ้าขัดข้อง และบริการอื่นๆ)</t>
  </si>
  <si>
    <t xml:space="preserve">     - การรับฟังเสียงลูกค้าทางโทรศัพท์ (Voice based)</t>
  </si>
  <si>
    <t xml:space="preserve">     - การรับฟังด้วยการปฏิสัมพันธ์ (Interaction based)</t>
  </si>
  <si>
    <t xml:space="preserve">     - การสำรวจข้อมูลลูกค้า (Survey based)</t>
  </si>
  <si>
    <t xml:space="preserve">/ร้องเรียน ข้อร้องขอ ความพึงอใจ/ข้อชื่นชม และข้อเสนอแนะ) ปี 2560 </t>
  </si>
  <si>
    <t>(เพิ่มข้อ 7.1 และ 7.2 ตามค่าเกณฑ์วัด SEPA หมวด 1 ข้อ 1.10)</t>
  </si>
  <si>
    <t>จัดส่งรายงานให้ ฝวธ.(ภ2) ภายในวันที่ 15 กรกฏาคม 2561</t>
  </si>
  <si>
    <t>จัดส่งรายงานให้ ฝวธ.(ภ2) ภายในวันที่ 15 พฤศจิกายน 2561</t>
  </si>
  <si>
    <t>ฝวธ.(ภ2) สรุปรายงานผลภายใน 5 วัน หลังสิ้นไตรมาส</t>
  </si>
  <si>
    <t>ซีซี</t>
  </si>
  <si>
    <t>ชุมชน</t>
  </si>
  <si>
    <t>(จังหวัดละ 1 ชุมชน)</t>
  </si>
  <si>
    <t>สำคัญ</t>
  </si>
  <si>
    <t xml:space="preserve">เข้มแข็งให้ชุมชนสำคัญ </t>
  </si>
  <si>
    <t xml:space="preserve"> จัดส่งรายงานให้ ฝวธ.(ภ2) ทุกวันที่ 20 ก่อนสิ้นไตรมาส</t>
  </si>
  <si>
    <t xml:space="preserve">ฝวธ.(ภ2) รายงานผล ทุกวันที่ 25 ก่อนสิ้นไตรมาส </t>
  </si>
  <si>
    <t>ตามคู่มือ ISPA  ตามมาตรฐานความรับผิดชอบต่อสังคม</t>
  </si>
  <si>
    <t>ISPA : ISO26000 in process Self-Assessment</t>
  </si>
  <si>
    <t>ฝวธ.(ภ2) รายงานผลภายใน 30 วันหลังดำเนินการเสร็จตามแผน</t>
  </si>
  <si>
    <t xml:space="preserve">ซีซี        จัดส่งรายงานให้ ฝวธ.(ภ2) </t>
  </si>
  <si>
    <t>ซีซี        ภายในวันที่ 1 หลังสิ้นไตรมาส</t>
  </si>
  <si>
    <t>ฝาย</t>
  </si>
  <si>
    <t>ฝาย        ภายในวันที่ 1 หลังสิ้นไตรมาส</t>
  </si>
  <si>
    <t xml:space="preserve">ฝาย        จัดส่งรายงานให้ ฝวธ.(ภ2) </t>
  </si>
  <si>
    <t xml:space="preserve">กฟฉ.1                          </t>
  </si>
  <si>
    <t xml:space="preserve">ชุมชน        จัดส่งรายงานให้ ฝวธ.(ภ2) </t>
  </si>
  <si>
    <t>ชุมชน        ภายในวันที่ 1 หลังสิ้นไตรมาส</t>
  </si>
  <si>
    <r>
      <t xml:space="preserve">แห่ง                           </t>
    </r>
    <r>
      <rPr>
        <sz val="16"/>
        <color rgb="FFFF0000"/>
        <rFont val="Browallia New"/>
        <family val="2"/>
      </rPr>
      <t>ภายในวันที่ 1 หลังสิ้นไตรมาส</t>
    </r>
  </si>
  <si>
    <r>
      <t>แห่ง (</t>
    </r>
    <r>
      <rPr>
        <sz val="14"/>
        <color rgb="FFFF0000"/>
        <rFont val="Browallia New"/>
        <family val="2"/>
      </rPr>
      <t>ศรีสะเกษ, ร้อยเอ็ด)</t>
    </r>
    <r>
      <rPr>
        <sz val="18"/>
        <color rgb="FFFF0000"/>
        <rFont val="Browallia New"/>
        <family val="2"/>
      </rPr>
      <t xml:space="preserve">      </t>
    </r>
    <r>
      <rPr>
        <sz val="16"/>
        <color rgb="FFFF0000"/>
        <rFont val="Browallia New"/>
        <family val="2"/>
      </rPr>
      <t xml:space="preserve">จัดส่งรายงานให้ ฝวธ.(ภ2) </t>
    </r>
  </si>
  <si>
    <t>แห่ง  (220 คน)</t>
  </si>
  <si>
    <t>แห่ง  (760 คน)</t>
  </si>
  <si>
    <r>
      <t xml:space="preserve">แห่ง  (320 คน)       </t>
    </r>
    <r>
      <rPr>
        <sz val="16"/>
        <color rgb="FFFF0000"/>
        <rFont val="Browallia New"/>
        <family val="2"/>
      </rPr>
      <t xml:space="preserve"> จัดส่งรายงานให้ ฝวธ.(ภ2)</t>
    </r>
  </si>
  <si>
    <r>
      <t xml:space="preserve">แห่ง  (220 คน)         </t>
    </r>
    <r>
      <rPr>
        <sz val="16"/>
        <color rgb="FFFF0000"/>
        <rFont val="Browallia New"/>
        <family val="2"/>
      </rPr>
      <t>ภายในวันที่ 1 หลังสิ้นไตรมาส</t>
    </r>
  </si>
  <si>
    <t>กฟฉ.1 (ศูนย์การเรียนรู้  บ้านหนองสะโน อ.ธาตุพนม จ.นครพนม )</t>
  </si>
  <si>
    <t>กฟฉ.2 (โรงอบแห้งพลังงานแสงอาทิตย์ อ.นาเยีย จ.อุบลราชธานี)</t>
  </si>
  <si>
    <r>
      <rPr>
        <sz val="18"/>
        <color rgb="FFFF0000"/>
        <rFont val="Browallia New"/>
        <family val="2"/>
      </rPr>
      <t>ชุมชน</t>
    </r>
    <r>
      <rPr>
        <sz val="14"/>
        <color rgb="FFFF0000"/>
        <rFont val="Browallia New"/>
        <family val="2"/>
      </rPr>
      <t xml:space="preserve"> </t>
    </r>
  </si>
  <si>
    <r>
      <t xml:space="preserve">ชุมชน             </t>
    </r>
    <r>
      <rPr>
        <sz val="16"/>
        <color rgb="FFFF0000"/>
        <rFont val="Browallia New"/>
        <family val="2"/>
      </rPr>
      <t xml:space="preserve"> จัดส่งรายงานให้ ฝวธ.(ภ2)</t>
    </r>
    <r>
      <rPr>
        <sz val="18"/>
        <color rgb="FFFF0000"/>
        <rFont val="Browallia New"/>
        <family val="2"/>
      </rPr>
      <t xml:space="preserve"> </t>
    </r>
  </si>
  <si>
    <r>
      <t xml:space="preserve">ชุมชน              </t>
    </r>
    <r>
      <rPr>
        <sz val="16"/>
        <color rgb="FFFF0000"/>
        <rFont val="Browallia New"/>
        <family val="2"/>
      </rPr>
      <t>ภายในวันที่ 1 หลังสิ้นไตรมาส</t>
    </r>
  </si>
  <si>
    <t xml:space="preserve"> ดำเนินการได้ 100% ตามแผนงานที่กำหนดไว้</t>
  </si>
  <si>
    <r>
      <t xml:space="preserve">ชุมชน      </t>
    </r>
    <r>
      <rPr>
        <sz val="16"/>
        <color rgb="FFFF0000"/>
        <rFont val="Browallia New"/>
        <family val="2"/>
      </rPr>
      <t>ภายในวันที่ 1 หลังสิ้นไตรมาส</t>
    </r>
  </si>
  <si>
    <r>
      <t xml:space="preserve">ชุมชน      </t>
    </r>
    <r>
      <rPr>
        <sz val="16"/>
        <color rgb="FFFF0000"/>
        <rFont val="Browallia New"/>
        <family val="2"/>
      </rPr>
      <t>จัดส่งรายงานให้ ฝวธ.(ภ2)</t>
    </r>
  </si>
  <si>
    <t>แบบครบวงจร "PEA Mobile Smart Plus"</t>
  </si>
  <si>
    <t xml:space="preserve">      แผนปฏิบัติการด้าน CSR ประจำปี 2561 (ต่อ)</t>
  </si>
  <si>
    <t>1.2.1 เพิ่มประสิทธิภาพการตอบสนองข้อร้องเรียน ด้านคุณภาพไฟฟ้า</t>
  </si>
  <si>
    <t>หลังจากปิดข้อร้องเรียน แล้ว 2 เดือน</t>
  </si>
  <si>
    <t xml:space="preserve">โดยการโทรศัพท์ สอบถามผู้ร้องเรียนติดตามผลการแก้ไขข้อร้องเรียน </t>
  </si>
  <si>
    <t>2.แผนงานขยายผลการนำระบบรับฟังเสียงลูกค้า</t>
  </si>
  <si>
    <t>2.1 ขยายผลการสุ่มสอบถามลูกค้าโดยวิธีโทรศัพท์ ดังนี้</t>
  </si>
  <si>
    <t>2.2  ขยายผลการสุ่มสอบถามลูกค้าโดยวิธีโทรศัพท์ ดังนี้</t>
  </si>
  <si>
    <t>2.3 ติดต่อลูกค้าที่กดประเมินความพึงพอใจผ่านระบบกล่องประเมินความพึงพอใจ</t>
  </si>
  <si>
    <t>(Smile Box) คะแนนระดับ 1 ทันทีหรือภายใน 3 วัน เพื่อทราบสาเหตุและนำมา</t>
  </si>
  <si>
    <t>แก้ไขป้องกัน  โดย Front Manager  หรือผู้ที่ได้รับมอบหมาย</t>
  </si>
  <si>
    <t xml:space="preserve"> (Customer Relationship Management : CRM) (ต่อ)</t>
  </si>
  <si>
    <t>ที่เกินค่าเฉลี่ย 4 นาที/ราย</t>
  </si>
  <si>
    <t xml:space="preserve">2.4 กำหนดแนวทางแก้ไขปัญหาระยะเวลารอคอยสำหรับ กฟฟ. </t>
  </si>
  <si>
    <t>อย่างน้อย  1   แนวทาง</t>
  </si>
  <si>
    <t>อย่างน้อย  1   แนวทาง              รายงานภายใน ไตรมาส 3</t>
  </si>
  <si>
    <t xml:space="preserve">3. แผนงานขยายผลปฏิบัติงานของผู้จัดการศูนย์งานบริการ </t>
  </si>
  <si>
    <t>3.1 งานรักษามาตรฐานคุณภาพการให้บริการ ให้ตามความคาดหวังของลูกค้า</t>
  </si>
  <si>
    <t>3.1.1 ให้พนักงาน Front Manager รายงานผลการปฏิบัติงาน พร้อมทั้งสรุปผล</t>
  </si>
  <si>
    <t xml:space="preserve">(ตามแบบฟอร์มรายงาน FM-01) </t>
  </si>
  <si>
    <t xml:space="preserve">การดำเนินการ ข้อเสนอแนะ ปัญหาอุปสรรคในการให้บริการ </t>
  </si>
  <si>
    <t>3.1.2 จัดประชุมทบทวน และติดตามผลการปฏิบัติงานการทำงาน Front Manager</t>
  </si>
  <si>
    <t>ลูกค้า (Front Manager) (ต่อ)</t>
  </si>
  <si>
    <t>3.1.3 จัดอบรมหลักสูตรการบริการด้วยใจ (Service mind) ให้กับพนักงานที่ติดต่อกับ</t>
  </si>
  <si>
    <t>ลูกค้าโดยตรง เช่น กลุ่มพนักงาน Front Office, พนักงาน E/O, พนักงาน KAM เป็นต้น</t>
  </si>
  <si>
    <t xml:space="preserve">3.1.4 จัดอบรม/OJT การบริการด้วยใจ (Service mind) ให้กับตัวแทน เช่น ตัวแทนตัด </t>
  </si>
  <si>
    <t>ต่อกลับมิเตอร์, ตัวแทนตัดต้นไม้ เป็นต้น</t>
  </si>
  <si>
    <t xml:space="preserve">Smart Display  ผ่านจอ Touch Screen และประมวลผลด้วยระบบ </t>
  </si>
  <si>
    <t>Customer's Smile Feedback</t>
  </si>
  <si>
    <t>4. แผนงานขยายผลระบบการประเมินความพึงพอใจการไฟฟ้า</t>
  </si>
  <si>
    <t xml:space="preserve">4.1 ขยายผลระบบประเมินความพึงพอใจให้การไฟฟ้าชั้น 1-3 โดยใช้ระบบ </t>
  </si>
  <si>
    <t>5. แผนงานพัฒนาการสร้างความสัมพันธ์กับลูกค้าผ่านสื่อสังคม</t>
  </si>
  <si>
    <t>5.1 ติดตามผลการสื่อสารประชาสัมพันธ์ผ่านสื่อสังคมออนไลน์</t>
  </si>
  <si>
    <t>6. แผนงานพัฒนาช่องทางการให้บริการลูกค้า</t>
  </si>
  <si>
    <t>6.1 พัฒนาการให้บริการเพื่อสนับสนุนและอำนวยความสะดวก รวมถึงการเพิ่ม</t>
  </si>
  <si>
    <t>ขอบเขตประเภท การให้บริการที่ PEA Shop</t>
  </si>
  <si>
    <r>
      <rPr>
        <b/>
        <u/>
        <sz val="18"/>
        <color rgb="FF0000CC"/>
        <rFont val="Browallia New"/>
        <family val="2"/>
      </rPr>
      <t>เป้าหมาย</t>
    </r>
    <r>
      <rPr>
        <b/>
        <sz val="18"/>
        <color rgb="FF0000CC"/>
        <rFont val="Browallia New"/>
        <family val="2"/>
      </rPr>
      <t xml:space="preserve"> สัดส่วนจำนวนลูกค้าที่ใช้บริการ PEA Shop เปรียบเทียบกับที่ใช้บริการ</t>
    </r>
  </si>
  <si>
    <t xml:space="preserve"> ณ สำนักงาน ไม่ต่ำกว่าร้อยละ 40</t>
  </si>
  <si>
    <t>7. แผนงานเพิ่มสมรรถนะทางด้านธุรกิจการตลาด</t>
  </si>
  <si>
    <t>7.1 เชิญชวนให้ผู้ใช้ไฟฟ้ารายใหม่ลงทะเบียนรับบริการผ่าน SMS (รายใหม่ 100%)</t>
  </si>
  <si>
    <t xml:space="preserve">7.2 ขยายผลบริการแจ้งค่าไฟฟ้าผ่านนวัตกรรม Smart Invoice สำหรับลูกค้ารายใหญ่ </t>
  </si>
  <si>
    <t>โดยการแจ้งค่าไฟฟ้าผ่าน E-mail หรือโทรสารแบบอัตโนมัติ</t>
  </si>
  <si>
    <t>7.2.1 เชิญชวนให้ลูกค้ารายใหญ่ให้ใช้บริการแจ้งค่าไฟฟ้าผ่านนวัตกรรม Smart Invoice</t>
  </si>
  <si>
    <t>7.2.2 เชิญชวนให้ลูกค้ารายใหญ่ใช้บริการแจ้งค่าไฟฟ้าผ่านนวัตกรรม Smart Invoice</t>
  </si>
  <si>
    <t>(รายใหม่ 100%)</t>
  </si>
  <si>
    <t>ของผู้ใช้บริการ</t>
  </si>
  <si>
    <t>และการบริการขององค์กร (ต่อ)</t>
  </si>
  <si>
    <t>8. งานยกระดับมาตรฐานคุณภาพการให้บริการ</t>
  </si>
  <si>
    <t>8.1 ลูกค้าที่มีความประสงค์ต้องการใช้บริการแบบ One Touch Service</t>
  </si>
  <si>
    <t xml:space="preserve"> ต้องได้รับการบริการ ไม่ต่ำกว่าร้อยละ 90 (ยกเว้นลูกค้าที่ปฏิบัติไม่ครบตามเงื่อนไข</t>
  </si>
  <si>
    <t xml:space="preserve"> เช่น ติดตั้งระบบไฟฟ้าภายในไม่เรียบร้อย)  </t>
  </si>
  <si>
    <t>ศักยภาพ ในการให้บริการประชาชนผู้ใช้ไฟฟ้าด้วยความทันสมัย (Front Office)</t>
  </si>
  <si>
    <t>8.2 ปรับปรุงพัฒนาอาคารสำนักงานและสภาพแวดล้อมในการทำงานที่ดี เพื่อเพิ่ม</t>
  </si>
  <si>
    <t>8.3 งานก่อสร้างอาคารสำนักงาน กฟย.แบบ Knockdown</t>
  </si>
  <si>
    <r>
      <t xml:space="preserve">2.1 งานตรวจตราระบบไฟฟ้า </t>
    </r>
    <r>
      <rPr>
        <b/>
        <sz val="18"/>
        <color rgb="FFFF0000"/>
        <rFont val="Browallia New"/>
        <family val="2"/>
      </rPr>
      <t>(Big Patrolling)</t>
    </r>
  </si>
  <si>
    <r>
      <t xml:space="preserve"> เ</t>
    </r>
    <r>
      <rPr>
        <b/>
        <u/>
        <sz val="18"/>
        <color rgb="FFFF0000"/>
        <rFont val="Browallia New"/>
        <family val="2"/>
      </rPr>
      <t>ป้าหมาย</t>
    </r>
    <r>
      <rPr>
        <b/>
        <sz val="18"/>
        <color rgb="FFFF0000"/>
        <rFont val="Browallia New"/>
        <family val="2"/>
      </rPr>
      <t xml:space="preserve"> ตรวจตราอย่างน้อย ไตรมาสละ 1 ครั้ง พร้อมปิดใบสั่งงาน ZPM4 </t>
    </r>
  </si>
  <si>
    <t>หมายเหตุ ให้ Patrol ในเขตเมือง ทุกเดือน มี.ค.-พ.ค. (แต่ละเขตทำแผนตนเอง)</t>
  </si>
  <si>
    <r>
      <t>2.2</t>
    </r>
    <r>
      <rPr>
        <b/>
        <sz val="18"/>
        <color rgb="FF0000FF"/>
        <rFont val="Browallia New"/>
        <family val="2"/>
      </rPr>
      <t xml:space="preserve"> </t>
    </r>
    <r>
      <rPr>
        <b/>
        <sz val="18"/>
        <color rgb="FF0000FF"/>
        <rFont val="Browallia New"/>
        <family val="2"/>
      </rPr>
      <t>ซ่อมแซมระบบไฟฟ้า</t>
    </r>
    <r>
      <rPr>
        <b/>
        <sz val="18"/>
        <color rgb="FFFF0000"/>
        <rFont val="Browallia New"/>
        <family val="2"/>
      </rPr>
      <t xml:space="preserve"> และรายงานผลการดำเนินงานเป็นรายไตรมาส</t>
    </r>
  </si>
  <si>
    <t>2.5 กิจกรรมเพื่อลดค่า SAIFI &amp; SAIDI การไฟฟ้าที่มีค่าสูงสุดของการไฟฟ้าเขต</t>
  </si>
  <si>
    <t>SAIFI</t>
  </si>
  <si>
    <t>SAIDI</t>
  </si>
  <si>
    <t xml:space="preserve">กฟฉ.1 (กฟจ.เลย) </t>
  </si>
  <si>
    <t xml:space="preserve">กฟฉ.2 (กฟอ.เดชอุดม)  </t>
  </si>
  <si>
    <t xml:space="preserve">กฟฉ.3 (กฟจ.ชัยภูมิ) </t>
  </si>
  <si>
    <t>160.79 / 3,080.54</t>
  </si>
  <si>
    <t>88.93 / 3,032.78</t>
  </si>
  <si>
    <t>211 / 3,920</t>
  </si>
  <si>
    <t>2.5.2 ดำเนินการตรวจสอบตามแผนข้อ 2.5.1 ให้ครบถ้วน</t>
  </si>
  <si>
    <t>2.5.3 มีแผนงานแก้ไขระบบ PM และแผนงานปรับปรุงระบบ PS</t>
  </si>
  <si>
    <t>2.5.5 ดำเนินการปรับปรุงงบ PS ในงานเร่งด่วนให้แล้วเสร็จ</t>
  </si>
  <si>
    <t>2.5.6 ดำเนินการโครงการ "Patrol Pool" ตามแนวทางของ กฟฉ.3</t>
  </si>
  <si>
    <r>
      <t xml:space="preserve">จำหน่ายที่จ่ายโหลดเกิน </t>
    </r>
    <r>
      <rPr>
        <b/>
        <sz val="18"/>
        <color rgb="FFFF0000"/>
        <rFont val="Browallia New"/>
        <family val="2"/>
      </rPr>
      <t>70</t>
    </r>
    <r>
      <rPr>
        <b/>
        <sz val="18"/>
        <color rgb="FF0000CC"/>
        <rFont val="Browallia New"/>
        <family val="2"/>
      </rPr>
      <t xml:space="preserve"> %</t>
    </r>
    <r>
      <rPr>
        <b/>
        <sz val="18"/>
        <color rgb="FFFF0000"/>
        <rFont val="Browallia New"/>
        <family val="2"/>
      </rPr>
      <t xml:space="preserve">  หรือ</t>
    </r>
    <r>
      <rPr>
        <b/>
        <sz val="18"/>
        <color rgb="FF0000CC"/>
        <rFont val="Browallia New"/>
        <family val="2"/>
      </rPr>
      <t>มีแรงดันไฟฟ้าตก</t>
    </r>
  </si>
  <si>
    <t>หมายเหตุ ให้แยกการรายงาน 1)หม้อแปลงที่จ่ายโหลดเกิน 70%  และ 2)หม้อแปลงที่มีแรงดันตก</t>
  </si>
  <si>
    <r>
      <t>2.8 ปรับปรุงแก้ไขหม้อแปลง</t>
    </r>
    <r>
      <rPr>
        <b/>
        <sz val="18"/>
        <color rgb="FF0000CC"/>
        <rFont val="Browallia New"/>
        <family val="2"/>
      </rPr>
      <t xml:space="preserve">ที่จ่ายโหลดเกิน </t>
    </r>
    <r>
      <rPr>
        <b/>
        <sz val="18"/>
        <color rgb="FFFF0000"/>
        <rFont val="Browallia New"/>
        <family val="2"/>
      </rPr>
      <t>70</t>
    </r>
    <r>
      <rPr>
        <b/>
        <sz val="18"/>
        <color rgb="FF0000CC"/>
        <rFont val="Browallia New"/>
        <family val="2"/>
      </rPr>
      <t xml:space="preserve"> % </t>
    </r>
    <r>
      <rPr>
        <b/>
        <sz val="18"/>
        <color rgb="FF00B050"/>
        <rFont val="Browallia New"/>
        <family val="2"/>
      </rPr>
      <t xml:space="preserve"> </t>
    </r>
    <r>
      <rPr>
        <b/>
        <sz val="18"/>
        <color rgb="FFFF0000"/>
        <rFont val="Browallia New"/>
        <family val="2"/>
      </rPr>
      <t>หรือแรงดันไฟฟ้าตก</t>
    </r>
  </si>
  <si>
    <t>(อย่างน้อย 500 อันดับแรก) (ข้อมูลจากข้อ 2.7)</t>
  </si>
  <si>
    <t>หมายเหตุ ในกรณีที่มีหม้อแปลงไม่ถึง 500 เครื่อง ให้คัดเลือกหม้อแปลงที่โหลดเกิน 60% ต่ำลงมาเป็นลำดับ</t>
  </si>
  <si>
    <r>
      <t xml:space="preserve">2.9 </t>
    </r>
    <r>
      <rPr>
        <b/>
        <sz val="18"/>
        <color rgb="FFFF0000"/>
        <rFont val="Browallia New"/>
        <family val="2"/>
      </rPr>
      <t>ปรับปรุง</t>
    </r>
    <r>
      <rPr>
        <b/>
        <sz val="18"/>
        <color rgb="FF0000CC"/>
        <rFont val="Browallia New"/>
        <family val="2"/>
      </rPr>
      <t>ระบบจำหน่ายแรงต่ำ ในระบบจำหน่ายที่</t>
    </r>
    <r>
      <rPr>
        <b/>
        <sz val="18"/>
        <color rgb="FFFF0000"/>
        <rFont val="Browallia New"/>
        <family val="2"/>
      </rPr>
      <t xml:space="preserve">หม้อแปลงจ่ายโหลดเกิน 70% </t>
    </r>
    <r>
      <rPr>
        <b/>
        <sz val="18"/>
        <color rgb="FF0000CC"/>
        <rFont val="Browallia New"/>
        <family val="2"/>
      </rPr>
      <t xml:space="preserve">
</t>
    </r>
  </si>
  <si>
    <r>
      <rPr>
        <b/>
        <sz val="18"/>
        <color rgb="FFFF0000"/>
        <rFont val="Browallia New"/>
        <family val="2"/>
      </rPr>
      <t>หรือมี</t>
    </r>
    <r>
      <rPr>
        <b/>
        <sz val="18"/>
        <color rgb="FF0000CC"/>
        <rFont val="Browallia New"/>
        <family val="2"/>
      </rPr>
      <t xml:space="preserve">แรงดันไฟฟ้าตก </t>
    </r>
    <r>
      <rPr>
        <b/>
        <sz val="18"/>
        <color rgb="FFFF0000"/>
        <rFont val="Browallia New"/>
        <family val="2"/>
      </rPr>
      <t>(ข้อมูลจากข้อ 2.7) แล้วเสร็จภายในไตรมาส 4</t>
    </r>
  </si>
  <si>
    <r>
      <rPr>
        <b/>
        <sz val="18"/>
        <color rgb="FFFF0000"/>
        <rFont val="Browallia New"/>
        <family val="2"/>
      </rPr>
      <t>2.10</t>
    </r>
    <r>
      <rPr>
        <b/>
        <sz val="18"/>
        <color rgb="FF0000CC"/>
        <rFont val="Browallia New"/>
        <family val="2"/>
      </rPr>
      <t xml:space="preserve"> ความสำเร็จในการแก้ไขจุดบกพร่องที่ได้รับแจ้ง (ผ่านทาง Application </t>
    </r>
    <r>
      <rPr>
        <b/>
        <sz val="18"/>
        <color rgb="FFFF0000"/>
        <rFont val="Browallia New"/>
        <family val="2"/>
      </rPr>
      <t>PEA Guard</t>
    </r>
  </si>
  <si>
    <r>
      <t xml:space="preserve">3.1 </t>
    </r>
    <r>
      <rPr>
        <b/>
        <sz val="18"/>
        <color rgb="FFFF0000"/>
        <rFont val="Browallia New"/>
        <family val="2"/>
      </rPr>
      <t>งานก่อสร้างปรับปรุงระบบจำหน่าย</t>
    </r>
    <r>
      <rPr>
        <b/>
        <sz val="18"/>
        <color rgb="FF0000CC"/>
        <rFont val="Browallia New"/>
        <family val="2"/>
      </rPr>
      <t xml:space="preserve"> </t>
    </r>
  </si>
  <si>
    <r>
      <t xml:space="preserve">3.1.1 </t>
    </r>
    <r>
      <rPr>
        <b/>
        <sz val="18"/>
        <color rgb="FFFF0000"/>
        <rFont val="Browallia New"/>
        <family val="2"/>
      </rPr>
      <t xml:space="preserve">ปรับปรุง/ก่อสร้างเสริมระบบจำหน่ายแรงสูงทุกโครงการ </t>
    </r>
  </si>
  <si>
    <r>
      <t xml:space="preserve">3.1.2 </t>
    </r>
    <r>
      <rPr>
        <b/>
        <sz val="18"/>
        <color rgb="FFFF0000"/>
        <rFont val="Browallia New"/>
        <family val="2"/>
      </rPr>
      <t>ปรับปรุง/เสริมระบบจำหน่ายแรงต่ำ</t>
    </r>
    <r>
      <rPr>
        <b/>
        <sz val="18"/>
        <color rgb="FF0000CC"/>
        <rFont val="Browallia New"/>
        <family val="2"/>
      </rPr>
      <t xml:space="preserve"> </t>
    </r>
  </si>
  <si>
    <r>
      <t xml:space="preserve">3.1.3 </t>
    </r>
    <r>
      <rPr>
        <b/>
        <sz val="18"/>
        <color rgb="FFFF0000"/>
        <rFont val="Browallia New"/>
        <family val="2"/>
      </rPr>
      <t xml:space="preserve">ก่อสร้างปรับปรุง/เพิ่มขนาด/เสริมหม้อแปลง </t>
    </r>
  </si>
  <si>
    <t>ให้รายงานผลเป็นสถานะการดำเนินงานทุกไตรมาส</t>
  </si>
  <si>
    <r>
      <t xml:space="preserve">5.1 </t>
    </r>
    <r>
      <rPr>
        <b/>
        <sz val="18"/>
        <color rgb="FFFF0000"/>
        <rFont val="Browallia New"/>
        <family val="2"/>
      </rPr>
      <t>การบริหารจัดการความพร้อมใช้ของระบบ SCADA</t>
    </r>
    <r>
      <rPr>
        <b/>
        <sz val="18"/>
        <color rgb="FF0000FF"/>
        <rFont val="Browallia New"/>
        <family val="2"/>
      </rPr>
      <t xml:space="preserve"> เพื่อลดค่า SAIDI</t>
    </r>
  </si>
  <si>
    <r>
      <rPr>
        <b/>
        <sz val="18"/>
        <color rgb="FFFF0000"/>
        <rFont val="Browallia New"/>
        <family val="2"/>
      </rPr>
      <t>5.1.1</t>
    </r>
    <r>
      <rPr>
        <b/>
        <sz val="18"/>
        <color rgb="FF0000CC"/>
        <rFont val="Browallia New"/>
        <family val="2"/>
      </rPr>
      <t xml:space="preserve"> ความพร้อมใช้งานของ  CSCS/ SRTU</t>
    </r>
  </si>
  <si>
    <r>
      <rPr>
        <b/>
        <sz val="18"/>
        <color rgb="FFFF0000"/>
        <rFont val="Browallia New"/>
        <family val="2"/>
      </rPr>
      <t>5.1.2</t>
    </r>
    <r>
      <rPr>
        <b/>
        <sz val="18"/>
        <color rgb="FF0000CC"/>
        <rFont val="Browallia New"/>
        <family val="2"/>
      </rPr>
      <t xml:space="preserve"> ความพร้อมใช้งานของ FRTU</t>
    </r>
  </si>
  <si>
    <t xml:space="preserve">5.1.3 ติดตั้ง Radio Recovery ให้กับ FTRU </t>
  </si>
  <si>
    <t xml:space="preserve">กฟฉ.1  </t>
  </si>
  <si>
    <t>ชุด (ได้รับจัดสรรนำร่อง 40 ชุด, จัดซื้อเอง 491 ชุด)</t>
  </si>
  <si>
    <t>ชุด</t>
  </si>
  <si>
    <t>ชุด (ได้รับจัดสรรนำร่อง 40 ชุด, จัดซื้อเอง 100 ชุด)</t>
  </si>
  <si>
    <r>
      <t>6.1  จัดทำแผนงานการจ่ายไฟ</t>
    </r>
    <r>
      <rPr>
        <b/>
        <sz val="18"/>
        <color rgb="FFFF0000"/>
        <rFont val="Browallia New"/>
        <family val="2"/>
      </rPr>
      <t>ให้มีวงจรสำรอง (อย่างน้อย N-1)</t>
    </r>
    <r>
      <rPr>
        <b/>
        <sz val="18"/>
        <color rgb="FF0000CC"/>
        <rFont val="Browallia New"/>
        <family val="2"/>
      </rPr>
      <t xml:space="preserve"> ในสภาวะฉุกเฉิน </t>
    </r>
  </si>
  <si>
    <r>
      <t xml:space="preserve">เพื่อจ่ายไฟให้กับกลุ่มโหลดสำคัญ เพื่อให้มีประสิทธิภาพสูงสุด </t>
    </r>
    <r>
      <rPr>
        <b/>
        <strike/>
        <sz val="18"/>
        <color rgb="FF0000CC"/>
        <rFont val="Browallia New"/>
        <family val="2"/>
      </rPr>
      <t/>
    </r>
  </si>
  <si>
    <r>
      <rPr>
        <b/>
        <sz val="18"/>
        <color rgb="FF0000CC"/>
        <rFont val="Browallia New"/>
        <family val="2"/>
      </rPr>
      <t xml:space="preserve"> </t>
    </r>
    <r>
      <rPr>
        <b/>
        <sz val="18"/>
        <color rgb="FFFF0000"/>
        <rFont val="Browallia New"/>
        <family val="2"/>
      </rPr>
      <t>ที่มีหม้อแปลงติดตั้งตั้งแต่ 1000 kVA ขั้นไป</t>
    </r>
  </si>
  <si>
    <r>
      <t>กฟฉ.1   ครอบคลุม</t>
    </r>
    <r>
      <rPr>
        <sz val="18"/>
        <rFont val="Browallia New"/>
        <family val="2"/>
      </rPr>
      <t xml:space="preserve"> ทุกแห่ง 100%</t>
    </r>
  </si>
  <si>
    <r>
      <t>กฟฉ.2   ครอบคลุม</t>
    </r>
    <r>
      <rPr>
        <sz val="18"/>
        <rFont val="Browallia New"/>
        <family val="2"/>
      </rPr>
      <t xml:space="preserve"> ทุกแห่ง 100%</t>
    </r>
  </si>
  <si>
    <r>
      <t>กฟฉ.3   ครอบคลุม</t>
    </r>
    <r>
      <rPr>
        <sz val="18"/>
        <rFont val="Browallia New"/>
        <family val="2"/>
      </rPr>
      <t xml:space="preserve"> ทุกแห่ง 100%</t>
    </r>
  </si>
  <si>
    <r>
      <t>ภาค 2   ครอบคลุม</t>
    </r>
    <r>
      <rPr>
        <sz val="18"/>
        <rFont val="Browallia New"/>
        <family val="2"/>
      </rPr>
      <t xml:space="preserve"> ทุกแห่ง 100%</t>
    </r>
  </si>
  <si>
    <r>
      <t xml:space="preserve"> กฟข.ละ </t>
    </r>
    <r>
      <rPr>
        <b/>
        <sz val="18"/>
        <color rgb="FFFF0000"/>
        <rFont val="Browallia New"/>
        <family val="2"/>
      </rPr>
      <t>4</t>
    </r>
    <r>
      <rPr>
        <b/>
        <sz val="18"/>
        <color rgb="FF0000FF"/>
        <rFont val="Browallia New"/>
        <family val="2"/>
      </rPr>
      <t xml:space="preserve"> ทีม (เพิ่มทุก กฟฟ.ชั้น 1-3 ที่มีระบบสายส่ง)</t>
    </r>
  </si>
  <si>
    <r>
      <t>8.1</t>
    </r>
    <r>
      <rPr>
        <b/>
        <sz val="18"/>
        <color rgb="FF00B050"/>
        <rFont val="Browallia New"/>
        <family val="2"/>
      </rPr>
      <t xml:space="preserve"> </t>
    </r>
    <r>
      <rPr>
        <b/>
        <sz val="18"/>
        <color theme="1"/>
        <rFont val="Browallia New"/>
        <family val="2"/>
      </rPr>
      <t>การบริหารจัดการงานตัด-ลิดรอนต้นไม้</t>
    </r>
    <r>
      <rPr>
        <b/>
        <sz val="18"/>
        <color rgb="FF0000CC"/>
        <rFont val="Browallia New"/>
        <family val="2"/>
      </rPr>
      <t>เพื่อลดค่า SAIFI</t>
    </r>
  </si>
  <si>
    <r>
      <rPr>
        <b/>
        <sz val="18"/>
        <color rgb="FFFF0000"/>
        <rFont val="Browallia New"/>
        <family val="2"/>
      </rPr>
      <t>8.1.1</t>
    </r>
    <r>
      <rPr>
        <b/>
        <sz val="18"/>
        <color rgb="FF0000CC"/>
        <rFont val="Browallia New"/>
        <family val="2"/>
      </rPr>
      <t xml:space="preserve"> การจ้างเหมาดำเนินการ (รายปี/ เฉพาะคราว)</t>
    </r>
  </si>
  <si>
    <r>
      <t xml:space="preserve">  </t>
    </r>
    <r>
      <rPr>
        <b/>
        <u/>
        <sz val="18"/>
        <rFont val="Browallia New"/>
        <family val="2"/>
      </rPr>
      <t>เป้าหมาย</t>
    </r>
    <r>
      <rPr>
        <sz val="18"/>
        <rFont val="Browallia New"/>
        <family val="2"/>
      </rPr>
      <t xml:space="preserve"> </t>
    </r>
    <r>
      <rPr>
        <sz val="18"/>
        <color rgb="FFFF0000"/>
        <rFont val="Browallia New"/>
        <family val="2"/>
      </rPr>
      <t>สายส่งและระบบจำหน่าย</t>
    </r>
    <r>
      <rPr>
        <sz val="18"/>
        <rFont val="Browallia New"/>
        <family val="2"/>
      </rPr>
      <t xml:space="preserve"> </t>
    </r>
    <r>
      <rPr>
        <sz val="18"/>
        <color rgb="FFFF0000"/>
        <rFont val="Browallia New"/>
        <family val="2"/>
      </rPr>
      <t>ปีละ 2 ครั้ง แล้วเสร็จภายในไตรมาส 4</t>
    </r>
  </si>
  <si>
    <r>
      <rPr>
        <b/>
        <sz val="18"/>
        <color rgb="FFFF0000"/>
        <rFont val="Browallia New"/>
        <family val="2"/>
      </rPr>
      <t>8.1.2</t>
    </r>
    <r>
      <rPr>
        <b/>
        <sz val="18"/>
        <color rgb="FF0000CC"/>
        <rFont val="Browallia New"/>
        <family val="2"/>
      </rPr>
      <t xml:space="preserve"> ทีม กฟภ. ดำเนินการเอง</t>
    </r>
  </si>
  <si>
    <r>
      <t xml:space="preserve">  </t>
    </r>
    <r>
      <rPr>
        <b/>
        <u/>
        <sz val="18"/>
        <rFont val="Browallia New"/>
        <family val="2"/>
      </rPr>
      <t>เป้าหมาย</t>
    </r>
    <r>
      <rPr>
        <b/>
        <sz val="18"/>
        <rFont val="Browallia New"/>
        <family val="2"/>
      </rPr>
      <t xml:space="preserve"> </t>
    </r>
    <r>
      <rPr>
        <b/>
        <sz val="18"/>
        <color rgb="FFFF0000"/>
        <rFont val="Browallia New"/>
        <family val="2"/>
      </rPr>
      <t>250</t>
    </r>
    <r>
      <rPr>
        <sz val="18"/>
        <rFont val="Browallia New"/>
        <family val="2"/>
      </rPr>
      <t xml:space="preserve"> </t>
    </r>
    <r>
      <rPr>
        <sz val="18"/>
        <rFont val="Browallia New"/>
        <family val="2"/>
      </rPr>
      <t>กม. / ทีม / ปี</t>
    </r>
  </si>
  <si>
    <t>(หมายเหตุ มีการปรับลดเป้าหมายจาก 500 เป็น 250 เนื่องจากขาดทีมงานตัดต้นไม้)</t>
  </si>
  <si>
    <r>
      <rPr>
        <b/>
        <sz val="18"/>
        <color rgb="FFFF0000"/>
        <rFont val="Browallia New"/>
        <family val="2"/>
      </rPr>
      <t>8.1.3</t>
    </r>
    <r>
      <rPr>
        <b/>
        <sz val="18"/>
        <color rgb="FF0000CC"/>
        <rFont val="Browallia New"/>
        <family val="2"/>
      </rPr>
      <t xml:space="preserve"> ทุก กฟฟ.ชั้น 1-3 </t>
    </r>
    <r>
      <rPr>
        <b/>
        <sz val="18"/>
        <color rgb="FFFF0000"/>
        <rFont val="Browallia New"/>
        <family val="2"/>
      </rPr>
      <t>กำหนดเส้นทางและ</t>
    </r>
    <r>
      <rPr>
        <b/>
        <sz val="18"/>
        <color rgb="FF0000CC"/>
        <rFont val="Browallia New"/>
        <family val="2"/>
      </rPr>
      <t xml:space="preserve"> ดำเนินการตัดต้นไม้เพื่อทัศนียภาพที่สวยงาม </t>
    </r>
  </si>
  <si>
    <r>
      <rPr>
        <b/>
        <sz val="18"/>
        <color rgb="FFFF0000"/>
        <rFont val="Browallia New"/>
        <family val="2"/>
      </rPr>
      <t>โดยดำเนินการ กฟฟ.ชั้น 1-3 ละ 5 กม.</t>
    </r>
    <r>
      <rPr>
        <b/>
        <sz val="18"/>
        <color rgb="FF0000CC"/>
        <rFont val="Browallia New"/>
        <family val="2"/>
      </rPr>
      <t xml:space="preserve"> อย่างน้อยปีละ 1 ครั้ง</t>
    </r>
  </si>
  <si>
    <t xml:space="preserve">8.2 จัดฝึกอบรมหลักสูตรหมอต้นไม้ (รุกขกร) สำหรับ ผู้ควบคุมงาน/ตรวจสอบ </t>
  </si>
  <si>
    <t>2.6 สำรวจออกแบบ และดำเนินการปรับปรุงเสริมความมั่นคงระบบจำหน่าย</t>
  </si>
  <si>
    <t>6.2 ทบทวน ซักซ้อม และ จัดเตรียมแผนวิกฤตพลังงานไฟฟ้า ในสภาวะวิกฤต</t>
  </si>
  <si>
    <t>พลังงานไฟฟ้า อย่างน้อยเขตละ 1 ครั้ง</t>
  </si>
  <si>
    <r>
      <t xml:space="preserve">5.2 </t>
    </r>
    <r>
      <rPr>
        <b/>
        <sz val="18"/>
        <color rgb="FFFF0000"/>
        <rFont val="Browallia New"/>
        <family val="2"/>
      </rPr>
      <t>นำร่องเปิดระบบการ</t>
    </r>
    <r>
      <rPr>
        <b/>
        <sz val="18"/>
        <color rgb="FF0000CC"/>
        <rFont val="Browallia New"/>
        <family val="2"/>
      </rPr>
      <t>ใช้งานฟังก์ชัน FISR</t>
    </r>
    <r>
      <rPr>
        <b/>
        <sz val="18"/>
        <color rgb="FFFF0000"/>
        <rFont val="Browallia New"/>
        <family val="2"/>
      </rPr>
      <t>(จำลองการใช้งาน) คู่ขนาน</t>
    </r>
    <r>
      <rPr>
        <b/>
        <sz val="18"/>
        <color rgb="FF0000CC"/>
        <rFont val="Browallia New"/>
        <family val="2"/>
      </rPr>
      <t/>
    </r>
  </si>
  <si>
    <t xml:space="preserve">กับระบบงาน SCADA (ใน DMS) </t>
  </si>
  <si>
    <t xml:space="preserve"> (ต่อ)</t>
  </si>
  <si>
    <t xml:space="preserve">2.5.1 มีแผนการตรวจสอบระบบไฟฟ้า (สายส่งเดือนละ 1 ครั้ง / ระบบจำหน่าย </t>
  </si>
  <si>
    <t>ไตรมาสละ 1 ครั้ง)</t>
  </si>
  <si>
    <t>ค่าเป้าหมายระดับ 5</t>
  </si>
  <si>
    <t>ในระบบ PS ร้อยละ 100</t>
  </si>
  <si>
    <t>2.5.4 มีการดำเนินการแก้ไขในระบบ PM ร้อยละ 100  และขออนุมัติงบประมาณ</t>
  </si>
  <si>
    <t xml:space="preserve">   วงจร-กม.</t>
  </si>
  <si>
    <t>3. แผนงานก่อสร้างระบบจำหน่าย (ต่อ)</t>
  </si>
  <si>
    <t>4. แผนงานก่อสร้างสถานีไฟฟ้า (ต่อ)</t>
  </si>
  <si>
    <t>5.1.4 ความสำเร็จในการสั่งงานผ่านระบบ SCADA</t>
  </si>
  <si>
    <t>เกิดภาวะวิกฤตพลังงานไฟฟ้าในพื้นที่ (ต่อ)</t>
  </si>
  <si>
    <r>
      <t xml:space="preserve">7.1.1 ความสำเร็จในการปิดงาน ในระบบ SAP (ZOM1) </t>
    </r>
    <r>
      <rPr>
        <b/>
        <sz val="18"/>
        <color rgb="FFFF0000"/>
        <rFont val="Browallia New"/>
        <family val="2"/>
      </rPr>
      <t>ภายใน 30 วันหลังจาก</t>
    </r>
  </si>
  <si>
    <t>ที่เปิดใบสั่งงาน</t>
  </si>
  <si>
    <r>
      <rPr>
        <sz val="18"/>
        <color rgb="FFFF0000"/>
        <rFont val="Browallia New"/>
        <family val="2"/>
      </rPr>
      <t xml:space="preserve"> 97</t>
    </r>
    <r>
      <rPr>
        <sz val="18"/>
        <rFont val="Browallia New"/>
        <family val="2"/>
      </rPr>
      <t>% ของข้อมูลหม้อแปลงฯ ที่มีค่า</t>
    </r>
  </si>
  <si>
    <r>
      <t xml:space="preserve"> </t>
    </r>
    <r>
      <rPr>
        <sz val="18"/>
        <color rgb="FFFF0000"/>
        <rFont val="Browallia New"/>
        <family val="2"/>
      </rPr>
      <t>98</t>
    </r>
    <r>
      <rPr>
        <sz val="18"/>
        <rFont val="Browallia New"/>
        <family val="2"/>
      </rPr>
      <t xml:space="preserve">% ของข้อมูลมิเตอร์ที่มีค่า </t>
    </r>
  </si>
  <si>
    <r>
      <t xml:space="preserve"> </t>
    </r>
    <r>
      <rPr>
        <sz val="18"/>
        <color rgb="FFFF0000"/>
        <rFont val="Browallia New"/>
        <family val="2"/>
      </rPr>
      <t xml:space="preserve"> 97</t>
    </r>
    <r>
      <rPr>
        <sz val="18"/>
        <rFont val="Browallia New"/>
        <family val="2"/>
      </rPr>
      <t xml:space="preserve">% ของปริมาณความครบถ้วน  </t>
    </r>
  </si>
  <si>
    <t>รฝ.วบ.ฉ.1(เฉลียว)  เป็นประธานคณะทำงาน</t>
  </si>
  <si>
    <r>
      <t xml:space="preserve">โอกาสใช้ไฟฟ้าได้อย่างทั่วถึง ภายในไตรมาส </t>
    </r>
    <r>
      <rPr>
        <b/>
        <sz val="18"/>
        <color rgb="FF00B050"/>
        <rFont val="Browallia New"/>
        <family val="2"/>
      </rPr>
      <t xml:space="preserve"> </t>
    </r>
    <r>
      <rPr>
        <b/>
        <sz val="18"/>
        <color rgb="FFFF0000"/>
        <rFont val="Browallia New"/>
        <family val="2"/>
      </rPr>
      <t>2</t>
    </r>
  </si>
  <si>
    <t>งาน (C = 0, I = 3, P = 17)</t>
  </si>
  <si>
    <t>งาน (C = 0, I = 0, P = 65)</t>
  </si>
  <si>
    <t>งาน (C = 0, I = 1, P = 12)</t>
  </si>
  <si>
    <t>งาน (C = 0, I = 4, P = 94)</t>
  </si>
  <si>
    <t>ข้อมูลจาก ฝ่ายบริหารโครงการ</t>
  </si>
  <si>
    <t>ทุกงบ (C,P,I)ทุกโครงการ(เฉพาะ คฟม,คฟก,คขก.2) ในส่วน</t>
  </si>
  <si>
    <t>งาน (C = 16, I = 124, P = 1)</t>
  </si>
  <si>
    <t>งาน (C = 269, I = 116, P = 12)</t>
  </si>
  <si>
    <t>งาน (C = 251, I = 31, P = 0)</t>
  </si>
  <si>
    <t>งาน (C = 536, I = 271, P = 13)</t>
  </si>
  <si>
    <t xml:space="preserve"> ทุกงบ  (C,P,I)ทุกโครงการ (เฉพาะ คฟม.2,คฟก,คขก.2) ในส่วน</t>
  </si>
  <si>
    <t xml:space="preserve">ที่เกิดขึ้นในปี 2560 ให้ได้ไม่น้อยกว่า 80% </t>
  </si>
  <si>
    <t>งาน (C = 2,500, I = 538, P = 52)</t>
  </si>
  <si>
    <t>งาน (C = 3,773, I = 565, P = 111)</t>
  </si>
  <si>
    <t>งาน (C = 2,649, I =252, P = 39)</t>
  </si>
  <si>
    <t>งาน (C = 8,922, I = 1,355, P = 202)</t>
  </si>
  <si>
    <t>ทุกงบ (C,P,I) ทุกโครงการ (เฉพาะ คฟม2,คฟก,คขก.2) ในส่วน</t>
  </si>
  <si>
    <t>(สิ่งประดิษฐ์ประเภท Digital Innovation เขตละ 1 ชิ้นงาน และประเภทอื่นๆ อีก</t>
  </si>
  <si>
    <t>เขตละ 1 ชื้นงาน)</t>
  </si>
  <si>
    <t xml:space="preserve"> และการประเมินการใช้งานสิ่งประดิษฐ์นวัตกรรมภายในภาค รวมถึงสิ่งประดิษฐ์</t>
  </si>
  <si>
    <t>อื่นๆ ที่ กวน. ส่งไปทดลองใช้งาน ซึ่งจะต้องมีการรายงานครบทุก กฟฟ.</t>
  </si>
  <si>
    <t>จัดส่งรายงานให้ ฝวธ.(ภ2) ภายในวันที่ 15 วันหลังสิ้นไตรมาส</t>
  </si>
  <si>
    <t>ในหัวข้ออิสระประเภทใดประเภทหนึ่ง ดังนี้ ประเภทแนวคิดเริ่มต้น (Initial Concept)</t>
  </si>
  <si>
    <t>แนวคิดธุรกิจใหม่ของ กฟภ. (New Business) งานสนับสนุนด้านสังคมและ</t>
  </si>
  <si>
    <t>สิ่งแวดล้อม (CSR of CSV) (โครงการแนวคิด)</t>
  </si>
  <si>
    <t>กรรมการพิจารณากลั่นกรอง ติดตาม และขยายผลงานนวัตกรรม) นำไปทดลอง</t>
  </si>
  <si>
    <t>ขยายผลในสายงาน ภาค 2</t>
  </si>
  <si>
    <t>ครั้ง/ปี</t>
  </si>
  <si>
    <r>
      <rPr>
        <b/>
        <sz val="18"/>
        <color rgb="FF0000FF"/>
        <rFont val="Browallia New"/>
        <family val="2"/>
      </rPr>
      <t>ของหน่วยงานอื่น</t>
    </r>
    <r>
      <rPr>
        <b/>
        <sz val="18"/>
        <color rgb="FFFF0000"/>
        <rFont val="Browallia New"/>
        <family val="2"/>
      </rPr>
      <t xml:space="preserve">ทั้งภายใน/ภายนอกองค์กร อย่างน้อยปีละ 1 ครั้ง </t>
    </r>
  </si>
  <si>
    <t xml:space="preserve"> ชิ้นงาน</t>
  </si>
  <si>
    <t>1.1 กฟฉ.1-3 และ ฝวธ.(ภ2) ดำเนินการตามแผนงานยกระดับความผูกพัน</t>
  </si>
  <si>
    <t xml:space="preserve">ของบุคคลากร(ของแต่ละหน่วยงานกำหนด) </t>
  </si>
  <si>
    <t>แผนปฏิบัติการ (Action Plan) ในระบบ  http://ctd.pea.co.th/Actionplan/</t>
  </si>
  <si>
    <t>ระดับ 5 ไม่เกินร้อยละ 80</t>
  </si>
  <si>
    <t>ระดับ 4  ไม่เกินร้อยละ 85</t>
  </si>
  <si>
    <t>ระดับ 3 ไม่เกินร้อยละ 90</t>
  </si>
  <si>
    <t>ระดับ 2 ไม่เกินร้อยละ 95</t>
  </si>
  <si>
    <t>ระดับ1 ไม่เกินร้อยละ 100</t>
  </si>
  <si>
    <t>* ตัวเลขงบประมาณในระหว่างปีอาจมีการเปลี่ยนแปลงเนื่องจากมีการโอนงบประมาณ</t>
  </si>
  <si>
    <t xml:space="preserve">1.2 การบริหารค่าใช้จ่ายที่ควบคุมได้ ตามรหัสบัญชีงบทำการของ กบช.ให้อยู่
</t>
  </si>
  <si>
    <t>*สถานะกรอบงบประมาณ ณ เดือนมีนาคม 2561</t>
  </si>
  <si>
    <t xml:space="preserve"> 1.3 บันทึกระยะเวลาปฏิบัติงานจริง(TIME CONFIRM) ในระบบ SAP-PS และ</t>
  </si>
  <si>
    <t>กฟฉ.1         145.937</t>
  </si>
  <si>
    <t xml:space="preserve">กฟฉ.2         114.608  </t>
  </si>
  <si>
    <t xml:space="preserve">กฟฉ.3         123.529      </t>
  </si>
  <si>
    <t xml:space="preserve">ภาค 2          384.075            </t>
  </si>
  <si>
    <t>เป้าหมายระดับ 5 ตามอนุมัติ ผวก. ลว. 30 ม.ค. 2561 (ระบบงาน PS + WMS)</t>
  </si>
  <si>
    <t xml:space="preserve">ต่อท้ายหนังสือเลขที่ ฝวธ.(ภ3) 60/2561 </t>
  </si>
  <si>
    <t>2.1 จัดเก็บหนี้ค่ากระแสไฟฟ้ารวมทุกประเภทให้มีอายุหนี้ไม่เกินที่กองรายได้กำหนด</t>
  </si>
  <si>
    <t>(มีผลต่อ ROA ใน BSC ที่เป็นตัวชี้วัดร่วมกับองค์กร)</t>
  </si>
  <si>
    <t>3. แผนงานเร่งรัดและติดตามการเบิกจ่ายงบลงทุน</t>
  </si>
  <si>
    <t xml:space="preserve">3.1 เร่งรัดการเบิกจ่ายงบสำรองกรณีเร่งด่วนของ ภาค 2   วงเงิน 5 ล้านบาท </t>
  </si>
  <si>
    <t xml:space="preserve">   ไตรมาส 1  = 15 %</t>
  </si>
  <si>
    <t xml:space="preserve">   ไตรมาส 2  = 25 %</t>
  </si>
  <si>
    <t xml:space="preserve">   ไตรมาส 3  = 30 %</t>
  </si>
  <si>
    <t xml:space="preserve">3.2   เร่งรัดการเบิกจ่ายงบสำรองกรณีเร่งด่วน  (งบ 25 ล้านบาท) ให้ได้ 100% </t>
  </si>
  <si>
    <t xml:space="preserve">3.3   เร่งรัดการเบิกจ่ายงบงานก่อสร้างสายส่งระบบ 115 เควี และระบบจำหน่าย 22 เควี </t>
  </si>
  <si>
    <t xml:space="preserve">3.4   เร่งรัดการเบิกจ่ายงบงานงานก่อสร้างสถานีไฟฟ้าชั่วคราว โคกกรวด 2 และ </t>
  </si>
  <si>
    <t xml:space="preserve">3.5 ประชุมติดตามผลการเบิกจ่ายงบลงทุนเพื่อการดำเนินงานปกติ (งบ I ทุกงบ ) </t>
  </si>
  <si>
    <t xml:space="preserve">       ไตรมาสละ 1 ครั้ง</t>
  </si>
  <si>
    <t xml:space="preserve">3.6 ประชุมติดตามผลการเบิกจ่ายงบลงทุนที่ทำเป็นโครงการ (งบ P ทุกงบ) </t>
  </si>
  <si>
    <t xml:space="preserve">      ไตรมาสละ 1 ครั้ง</t>
  </si>
  <si>
    <t xml:space="preserve">3.7   ประชุมติดตามการเบิกจ่ายงบสำรองกรณีเร่งด่วน ที่นอกเหนือจากงบ 25 ล้านบาท </t>
  </si>
  <si>
    <t>5.1  เพิ่มรายได้จากการให้บริการธุรกิจเสริมให้ได้ค่าเป้าหมายระดับ 5</t>
  </si>
  <si>
    <t>5.2  ดำเนินการบันทึกต้นทุนให้ได้ระดับกำไรที่เหมาะสมสำหรับงาน บริการธุรกิจเสริม</t>
  </si>
  <si>
    <t>5.3 ดำเนินการปิดใบสั่งงาน WMS งานธุรกิจเสริม กลุ่มงานตรวจสอบ ซ่อมแซม และ</t>
  </si>
  <si>
    <r>
      <t xml:space="preserve">1.1 ควบคุมค่าใช้จ่ายดำเนินงาน </t>
    </r>
    <r>
      <rPr>
        <b/>
        <sz val="18"/>
        <color rgb="FFFF0000"/>
        <rFont val="Browallia New"/>
        <family val="2"/>
      </rPr>
      <t>(CPI-X)</t>
    </r>
    <r>
      <rPr>
        <b/>
        <sz val="18"/>
        <color rgb="FF0000CC"/>
        <rFont val="Browallia New"/>
        <family val="2"/>
      </rPr>
      <t xml:space="preserve"> ตามค่าเกณฑ์วัดตาม กงป. ของกรอบวงเงิน
</t>
    </r>
  </si>
  <si>
    <t>ในกรอบวงเงินงบประมาณทำการ ปี 2561 (เบิกจ่ายไม่เกิน 96% ของ</t>
  </si>
  <si>
    <t xml:space="preserve">กรอบงบประมาณที่ระดับ 5)  </t>
  </si>
  <si>
    <t xml:space="preserve">WMS (ZW01 และ ZW02) เพื่อลดค่าใช้จ่ายในการดำเนินงาน  </t>
  </si>
  <si>
    <t xml:space="preserve"> ให้ได้เป้าหมายระดับ 5   </t>
  </si>
  <si>
    <t xml:space="preserve">และงานก่อสร้างระบบไฟฟ้าให้ผู้ใช้ไฟ 02.2  </t>
  </si>
  <si>
    <t xml:space="preserve">บำรุงรักษา (เป้าหมายระดับ 5 ปิดงานใบสั่งงานให้ได้ 90%)  </t>
  </si>
  <si>
    <t xml:space="preserve">5.4 ประสิทธิภาพส่วนแบ่งการตลาดงานก่อสร้างระบบไฟฟ้าให้กับผู้ใช้ไฟฟ้า C02.2  </t>
  </si>
  <si>
    <t xml:space="preserve">สำหรับหม้อแปลงขนาดไม่เกิน 250 kVA     </t>
  </si>
  <si>
    <t xml:space="preserve">   ไตรมาส 2  =   5.186      ล้านบาท</t>
  </si>
  <si>
    <t xml:space="preserve">   ไตรมาส 3  =     10         ล้านบาท</t>
  </si>
  <si>
    <t xml:space="preserve">   ไตรมาส 4 =   12.435      ล้านบาท</t>
  </si>
  <si>
    <t xml:space="preserve">   ไตรมาส 3  =    0.360   ล้านบาท</t>
  </si>
  <si>
    <t xml:space="preserve">   ไตรมาส 4 =     3.615   ล้านบาท</t>
  </si>
  <si>
    <t>6.  แผนแม่บท CSR ระยะยาว ปี 2560 - 2564 และ</t>
  </si>
  <si>
    <r>
      <rPr>
        <b/>
        <sz val="18"/>
        <color rgb="FF0000FF"/>
        <rFont val="Browallia New"/>
        <family val="2"/>
      </rPr>
      <t>6.1 โครงการ PEA ใส่ใจทุกชีวิตบริจาคโลหิต</t>
    </r>
    <r>
      <rPr>
        <b/>
        <sz val="18"/>
        <color rgb="FFFF0000"/>
        <rFont val="Browallia New"/>
        <family val="2"/>
      </rPr>
      <t xml:space="preserve"> 10 ล้านซีซี</t>
    </r>
  </si>
  <si>
    <t xml:space="preserve">6.2 โครงการ PEA รักษ์น้ำ สร้างฝาย </t>
  </si>
  <si>
    <t>6.3 โครงการชุมชนปลอดภัยใช้ไฟ PEA</t>
  </si>
  <si>
    <t>6.4 โครงการ PEA LED เพื่อแหล่งท่องเที่ยวเชิงวัฒนธรรมไทย</t>
  </si>
  <si>
    <t>6.5 โครงการ 1 ตำบล 1 ช่างไฟฟ้า</t>
  </si>
  <si>
    <t>6.6 โครงการ PEA ส่งเสริมพลังงานทดแทนเพื่อวิสาหกิจชุมชน</t>
  </si>
  <si>
    <t>6.7 โครงการ 74 ชุมชนปลอดภัยใช้ไฟ PEA</t>
  </si>
  <si>
    <t>7.  แผนงานสนับสนุนและสร้างความเข้มแข็งให้ชุมชน</t>
  </si>
  <si>
    <t>7.1 ดำเนินการตามแผนงาน/โครงการสนับสนุนและสร้างความ</t>
  </si>
  <si>
    <t>8. แผนงานมาตรฐานความรับผิดชอบต่อสังคม ISO26000</t>
  </si>
  <si>
    <t>8.1 รวบรวม วิเคราะห์ ข้อมูล ที่ได้จากการประเมินตนเอง</t>
  </si>
  <si>
    <t>- จำนวนนวัตกรรมในระดับ TRL 3 และการขยายผล</t>
  </si>
  <si>
    <t xml:space="preserve">   ทดลองใช้งานสิ่งประดิษฐ์</t>
  </si>
  <si>
    <t>- การส่งแนวคิดเข้าร่วมประกวด</t>
  </si>
  <si>
    <t>- ไม่น้อยกว่า 3 เรื่อง</t>
  </si>
  <si>
    <t>369.607     ล้านบาท</t>
  </si>
  <si>
    <t>410.185     ล้านบาท</t>
  </si>
  <si>
    <t>378.854     ล้านบาท</t>
  </si>
  <si>
    <t>1,158.648   ล้านบาท</t>
  </si>
  <si>
    <t>และลงข้อมูลในระบบSharePoint ภายในวันที 31 ก.ค 2561 (สถานะ 6 เดือน)</t>
  </si>
  <si>
    <t xml:space="preserve">และสิ่งแวดล้อมของสายงานประจำปี 2561 เสนอ รผก. สายงาน รายปี </t>
  </si>
  <si>
    <t>และลงข้อมูลในระบบ SharePoint ภายในวันที 31 พ.ย. 2561 (สถานะ รายปี)</t>
  </si>
  <si>
    <t>(ค่าคาดการณ์)</t>
  </si>
  <si>
    <t>(Smile Box)  มาสรุปวิเคราะห์และรายงานผล ทุกไตรมาส</t>
  </si>
  <si>
    <t xml:space="preserve"> (Customer Relationship Management : CRM)(ต่อ)</t>
  </si>
  <si>
    <t xml:space="preserve">งานตามข้อตกลงระดับการให้บริการ (SLA) </t>
  </si>
  <si>
    <t>แต่ละช่องทาง ส่งให้คณะทำงาน SEPA หมวด 3</t>
  </si>
  <si>
    <t xml:space="preserve">ไปใช้ประโยชน์  </t>
  </si>
  <si>
    <t xml:space="preserve">   ไตรมาส 4  = 30 %</t>
  </si>
  <si>
    <t>ประเมินความพึงพอใจ(Smile Box) เทียบกับจำนวนคิวทั้งหมด</t>
  </si>
  <si>
    <t xml:space="preserve">ไม่น้อยกว่าร้อยละ 60 </t>
  </si>
  <si>
    <t>เกณฑ์การให้ คะแนน NL1 มากกว่า 2.5</t>
  </si>
  <si>
    <t xml:space="preserve">     ระดับ 1 เทียบเท่า สามารถดำเนินการได้ ร้อยละ 60 (ของการไฟฟ้าจุดรวมงาน) </t>
  </si>
  <si>
    <t xml:space="preserve">     ระดับ 2 เทียบเท่า สามารถดำเนินการได้ ร้อยละ 70 (ของการไฟฟ้าจุดรวมงาน)</t>
  </si>
  <si>
    <t xml:space="preserve">     ระดับ 3 เทียบเท่า สามารถดำเนินการได้ ร้อยละ 80 (ของการไฟฟ้าจุดรวมงาน)</t>
  </si>
  <si>
    <t xml:space="preserve">     ระดับ 4 เทียบเท่า สามารถดำเนินการได้ ร้อยละ 90 (ของการไฟฟ้าจุดรวมงาน)</t>
  </si>
  <si>
    <t xml:space="preserve">     ระดับ 5 เทียบเท่า สามารถดำเนินการได้ ร้อยละ 100 (ของการไฟฟ้าจุดรวมงาน)</t>
  </si>
  <si>
    <t>คะแนนระดับ 4</t>
  </si>
  <si>
    <t xml:space="preserve">เครื่อง  จำนวนมิเตอร์อายุ 15 ปีขึ้นไป </t>
  </si>
  <si>
    <t>รันข้อมูลอายุมิเตอร์สถานะปัจจุบันมาแนบ</t>
  </si>
  <si>
    <r>
      <t xml:space="preserve">ประเภทบ้านอยู่อาศัย  </t>
    </r>
    <r>
      <rPr>
        <b/>
        <sz val="18"/>
        <color rgb="FFFF0000"/>
        <rFont val="Browallia New"/>
        <family val="2"/>
      </rPr>
      <t>(รวมมิเตอร์ 3 เฟส ต่อตรง)</t>
    </r>
  </si>
  <si>
    <t xml:space="preserve">โคม </t>
  </si>
  <si>
    <t xml:space="preserve">ปรับปรุง/หน่วยแล้ว…..เครื่อง  ……....หน่วย </t>
  </si>
  <si>
    <t>ตรวจสอบตัวเลข กับ คพจ.1 (ว่าตรงกัน)</t>
  </si>
  <si>
    <t xml:space="preserve">2 ระบบ(GIS เฟส 2 กับ TFM / SAP ADS) ให้มี PEA No.  ถูกต้องตรงกัน </t>
  </si>
  <si>
    <t xml:space="preserve">  วงจร-กม.</t>
  </si>
  <si>
    <t xml:space="preserve">   ไตรมาส 1  =       0      ล้านบาท</t>
  </si>
  <si>
    <t xml:space="preserve">   ไตรมาส 2  =       0      ล้านบาท</t>
  </si>
  <si>
    <t xml:space="preserve">   ไตรมาส 1  =       0         ล้านบาท</t>
  </si>
  <si>
    <t xml:space="preserve">นครราชสีมา 7 ให้ได้ 100% ของเป้าหมายเบิกจ่าย 3.975 ล้านบาท </t>
  </si>
  <si>
    <t xml:space="preserve">ใต้ไลน์สายส่งสถานี  ให้ได้ 100% ของเป้าหมายเบิกจ่าย 27.621 ล้านบาท </t>
  </si>
  <si>
    <t>10. นำโปรแกรม U cube มาใช้ในการควบคุม</t>
  </si>
  <si>
    <t>10.1 ควบคุมการตรวจสอบมิเตอร์ตามใบสั่งงานตรวจสอบ (NL1)</t>
  </si>
  <si>
    <t>10.2. ควบคุมการตรวจสอบมิเตอร์ชำรุด (รหัส 06) ,มิเตอร์ละเมิดการใช้</t>
  </si>
  <si>
    <t>11. Non-Technical Loss</t>
  </si>
  <si>
    <t xml:space="preserve">11.1 สับเปลี่ยนมิเตอร์ตามวาระ </t>
  </si>
  <si>
    <t>11.2  ตรวจสอบเครื่องวัด(มิเตอร์)ให้แสดงค่าเที่ยงตรงทุก 3 ปี ของมิเตอร์</t>
  </si>
  <si>
    <t>11.3 ตรวจสอบมิเตอร์ไฟสาธารณะ (จำนวนมิเตอร์ติดตั้งของปี 2560)</t>
  </si>
  <si>
    <t>11.3.1 มิเตอร์ไฟทางหลวง  ที่มีหน่วยการใช้ไฟน้อยกว่า 500 หน่วย</t>
  </si>
  <si>
    <t>11. Non-Technical Loss (ต่อ)</t>
  </si>
  <si>
    <t xml:space="preserve">11.3.2 มิเตอร์ไฟสาธารณะหน่วยงานท้องถิ่น ที่มีหน่วยการใช้ไฟน้อยกว่า </t>
  </si>
  <si>
    <t>11.3.3 สำรวจไฟสาธารณะที่ไม่ผ่านมิเตอร์ (ต่อตรงเหมาจ่าย โดยตรวจนับ</t>
  </si>
  <si>
    <t>11.4 ตรวจสอบมิเตอร์แบ่งแดนระหว่างเขต ปีละ 1 ครั้ง</t>
  </si>
  <si>
    <t>11.5 ตรวจสอบความเที่ยงตรงมิเตอร์จุดรับซื้อ VSPP ทุกแห่ง  ปีละ 1 ครั้ง</t>
  </si>
  <si>
    <t>11.6 ตรวจสอบความเที่ยงตรง มิเตอร์ AMR ประกอบ CT แรงต่ำ / CT,VT</t>
  </si>
  <si>
    <t>11.7 ตรวจสอบ และแก้ไข  ความผิดปกติของมิเตอร์ AMR  ทุกเครื่อง</t>
  </si>
  <si>
    <t xml:space="preserve">11.8 ตรวจสอบมิเตอร์แรงสูงประกอบ CT , VT ทุกเครื่อง (ไม่รวมมิเตอร์ </t>
  </si>
  <si>
    <t>11.9 ตรวจสอบมิเตอร์แรงต่ำประกอบ CT ทุกเครื่อง  ปีละ 1 ครั้ง</t>
  </si>
  <si>
    <t xml:space="preserve">11.10 เร่งรัดนำข้อมูลมิเตอร์ติดตั้งใหม่ เข้าระบบSAP  </t>
  </si>
  <si>
    <t>11.11 เฉลี่ยหน่วย/ปรับปรุงหน่วย การใช้ไฟกรณีที่ตรวจพบหน่วยการใช้</t>
  </si>
  <si>
    <t>11.11.1 มิเตอร์ชำรุด</t>
  </si>
  <si>
    <t>11.11.2 มิเตอร์ละเมิด</t>
  </si>
  <si>
    <r>
      <t xml:space="preserve">11.12 จัดอบรม / </t>
    </r>
    <r>
      <rPr>
        <b/>
        <sz val="18"/>
        <color rgb="FFFF0000"/>
        <rFont val="Browallia New"/>
        <family val="2"/>
      </rPr>
      <t xml:space="preserve">OJT </t>
    </r>
    <r>
      <rPr>
        <b/>
        <sz val="18"/>
        <color rgb="FF0000CC"/>
        <rFont val="Browallia New"/>
        <family val="2"/>
      </rPr>
      <t xml:space="preserve">ให้กับพนักงานที่เกี่ยวข้องและตัวแทนจดหน่วย,จดแจ้ง </t>
    </r>
  </si>
  <si>
    <t>12. Technical Loss</t>
  </si>
  <si>
    <t xml:space="preserve">12.1 งาน Balance Load  </t>
  </si>
  <si>
    <t>12.1.1 ตรวจสอบและแก้ไขระบบจำหน่ายแรงสูงที่ Unbalance  Phase</t>
  </si>
  <si>
    <t>12.1.2 แก้ไข Balance Feeder แรงสูงทุก Feeder ที่จ่ายโหลดเกิน 8 MW</t>
  </si>
  <si>
    <t>12. Technical Loss (ต่อ)</t>
  </si>
  <si>
    <t>12.1.3  แก้ไข Unbalance Load หม้อแปลง 3 เฟส ที่เกิน 20% ทุกเครื่อง</t>
  </si>
  <si>
    <t xml:space="preserve">12.2 งานก่อสร้างปรับปรุงระบบจำหน่าย </t>
  </si>
  <si>
    <t xml:space="preserve">12.3 คำนวณหน่วยสูญเสียผลกระทบจากผู้ผลิตไฟฟ้า( VSPP,SPP) ทุกราย </t>
  </si>
  <si>
    <t>12.4 ตรวจสอบ/ซ่อมแซม Fixed Capacitor แรงสูงที่หลุด/ชำรุด  นำเข้าระบบ</t>
  </si>
  <si>
    <t xml:space="preserve">12.5 จัดอบรมเชิงปฏิบัติการ OJT กระบวนการ งานตรวจสอบ/ซ่อมแซม Fixed </t>
  </si>
  <si>
    <t xml:space="preserve">12.6 งานติดตั้ง Capacitor แรงสูง </t>
  </si>
  <si>
    <t>12.6.1 Switching Capacitor</t>
  </si>
  <si>
    <t>12.6.2 Fixed Capacitor</t>
  </si>
  <si>
    <t>13. แผนงานบำรุงรักษาหม้อแปลงในระบบจำหน่าย</t>
  </si>
  <si>
    <t>13.1 งานตรวจสอบและบำรุงรักษาระบบจำหน่ายเชิงป้องกัน</t>
  </si>
  <si>
    <t>13.1.1 หม้อแปลงไฟฟ้า 3 เฟส  (ทุกเครื่อง) สถานะ 31 ธ.ค.2560</t>
  </si>
  <si>
    <t>13.1.2  หม้อแปลงไฟฟ้า 1 เฟส  (30%) สถานะ 31 ธ.ค.2560</t>
  </si>
  <si>
    <t xml:space="preserve">14. แผนการปรับปรุงข้อมูลในระบบ GIS </t>
  </si>
  <si>
    <t xml:space="preserve">14.1 ปรับปรุงข้อมูลหม้อแปลง กฟภ.  และ หม้อแปลงผู้ใช้ไฟใน  </t>
  </si>
  <si>
    <t>14.2 ปรับปรุงข้อมูลมิเตอร์ลงในฐานข้อมูลระบบ GIS ให้มี PEA No.</t>
  </si>
  <si>
    <t>14. แผนการปรับปรุงข้อมูลในระบบ GIS (ต่อ)</t>
  </si>
  <si>
    <t>14.3 การปรับปรุงข้อมูลอุปกรณ์ตัดตอนและอุปกรณ์ป้องกัน</t>
  </si>
  <si>
    <t>15. แผนงานการให้บริการไฟฟ้า อย่างทั่วถึงทุกครัวเรือน</t>
  </si>
  <si>
    <t>15.1 การขยายเขตไฟฟ้าให้กับหมู่บ้านที่ไม่มีไฟฟ้าใช้</t>
  </si>
  <si>
    <t>15.2 โครงการขยายเขตระบบไฟฟ้าให้บ้านเรือนราษฎรรายใหม่ (คฟม.)  : คฟม.2</t>
  </si>
  <si>
    <t xml:space="preserve">15.3 ปรับปรุงฐานข้อมูลครัวเรือนที่ไม่มีไฟฟ้าใช้ให้เป็นปัจจุบันและสรุปรายงาน </t>
  </si>
  <si>
    <r>
      <t>15.4  โครงการขยายเขตไฟฟ้าให้พื้นที่ทำกินทางการเกษตร (คขก.2)</t>
    </r>
    <r>
      <rPr>
        <b/>
        <sz val="18"/>
        <color rgb="FFFF0066"/>
        <rFont val="Browallia New"/>
        <family val="2"/>
      </rPr>
      <t xml:space="preserve"> </t>
    </r>
  </si>
  <si>
    <t>15.5 ตั้งคณะทำงานฯ เพื่อกำหนดแนวทางในการบริการไฟฟ้าเพื่อให้ประชาชนมี</t>
  </si>
  <si>
    <t>16. แผนงานขยายผลการดำเนินงานตามกระบวนงานการให้</t>
  </si>
  <si>
    <r>
      <t>16.1 การให้บริการทางธุรกิจเพื่ออำนวยความสะดวก</t>
    </r>
    <r>
      <rPr>
        <b/>
        <sz val="18"/>
        <color rgb="FFFF0000"/>
        <rFont val="Browallia New"/>
        <family val="2"/>
      </rPr>
      <t xml:space="preserve"> ให้บริการขอใช้ไฟฟ้า</t>
    </r>
    <r>
      <rPr>
        <b/>
        <sz val="18"/>
        <color rgb="FF0000CC"/>
        <rFont val="Browallia New"/>
        <family val="2"/>
      </rPr>
      <t xml:space="preserve"> </t>
    </r>
  </si>
  <si>
    <t xml:space="preserve">17. แผนงานขยายผลการใช้งานโปรแกรมระบบงานงดจ่ายไฟ </t>
  </si>
  <si>
    <t>17.1 ขยายผลการใช้งานโปรแกรมระบบงานงดจ่ายไฟ (DMSX) ให้การไฟฟ้าชั้น 1-3</t>
  </si>
  <si>
    <t>18. โครงการพัฒนาระบบการให้บริการลูกค้าผ่าน Internet</t>
  </si>
  <si>
    <t>18.1 เชิญชวนให้ผู้ใช้ไฟฟ้า Download Application PEA Smart Plus</t>
  </si>
  <si>
    <t>19. แผนงานบริหารมูลค่าสินทรัพย์ภายใต้การก่อสร้าง</t>
  </si>
  <si>
    <t>19.1 การปิดงานก่อสร้าง (สถานะ Closed F4 และ Closed E2(ยกเลิกงาน))</t>
  </si>
  <si>
    <t>ที่คงค้างนาน(ต่อ)</t>
  </si>
  <si>
    <t xml:space="preserve">19.4 การปิดงานก่อสร้าง (สถานะ Closed F4 และ Closed E2(ยกเลิกงาน))  </t>
  </si>
  <si>
    <t xml:space="preserve">ที่เกิดขึ้นในปี 2561 ให้ได้ไม่น้อยกว่า 60% </t>
  </si>
  <si>
    <t xml:space="preserve">ที่เกิดขึ้นในปี 2559 ให้ได้ 100% </t>
  </si>
  <si>
    <r>
      <t xml:space="preserve">ทุกงบ (C,P,I)ทุกโครงการ  </t>
    </r>
    <r>
      <rPr>
        <b/>
        <sz val="18"/>
        <color rgb="FFFF0000"/>
        <rFont val="Browallia New"/>
        <family val="2"/>
      </rPr>
      <t>ในส่วนที่เกิดขึ้นก่อนปี 2559 ให้ได้ 100%</t>
    </r>
    <r>
      <rPr>
        <b/>
        <sz val="18"/>
        <color rgb="FF0000CC"/>
        <rFont val="Browallia New"/>
        <family val="2"/>
      </rPr>
      <t xml:space="preserve"> </t>
    </r>
  </si>
  <si>
    <t>19.3 การปิดงานก่อสร้าง (สถานะ Closed F4 และ Closed E2(ยกเลิกงาน))</t>
  </si>
  <si>
    <t>19.2 การปิดงานก่อสร้าง (สถานะ Closed F4 และ Closed E2(ยกเลิกงาน))</t>
  </si>
  <si>
    <t xml:space="preserve">20. แผนส่งเสริมและผลักดันงานวิจัยไปใช้ประโยชน์ </t>
  </si>
  <si>
    <r>
      <t>20.1 พัฒนานวัตกรรม/สิ่งประดิษฐ์ที่จัดทำในปี</t>
    </r>
    <r>
      <rPr>
        <b/>
        <sz val="18"/>
        <color rgb="FFFF0000"/>
        <rFont val="Browallia New"/>
        <family val="2"/>
      </rPr>
      <t xml:space="preserve"> 2560 </t>
    </r>
    <r>
      <rPr>
        <b/>
        <sz val="18"/>
        <color rgb="FF0000FF"/>
        <rFont val="Browallia New"/>
        <family val="2"/>
      </rPr>
      <t xml:space="preserve">- 2561 ของแต่ละเขต </t>
    </r>
  </si>
  <si>
    <t>20. แผนส่งเสริมและผลักดันงานวิจัยไปใช้ประโยชน์ (ต่อ)</t>
  </si>
  <si>
    <t>20.2 ให้มีจำนวนนวัตกรรมในระดับ TRL 3 และการขยายผลใช้งานสิ่งประดิษฐ์</t>
  </si>
  <si>
    <t xml:space="preserve">20.3 จัดส่งรายงานผลการขยายผลทดลองใช้งานสิ่งประดิษฐ์ตามข้อ 20.2 </t>
  </si>
  <si>
    <t>20.4 ให้มีการคัดเลือกและส่งแนวคิด เข้าร่วมประกวดนวัตกรรม ประจำปี 2561</t>
  </si>
  <si>
    <t>20.5 มีการพิจารณานวัตกรรมในระดับ TRL 3 (ที่ได้รับความเห็นชอบจากคณะ</t>
  </si>
  <si>
    <t>20.6 ส่งเสริมให้พนักงานคิดสร้างสรรค์นวัตกรรม / ปรับปรุง</t>
  </si>
  <si>
    <t>20.8 ส่งเสริมให้พนักงานที่เกี่ยวข้องกับนวัตกรรม ศึกษาดูด้านนวัตกรรม</t>
  </si>
  <si>
    <t>21.มาตรการส่งเสริมการเพิ่มประสิทธิภาพการใช้</t>
  </si>
  <si>
    <t xml:space="preserve">21.1 ดำเนินการตรวจวัดและเสนอแนะการจัดการประหยัดพลังงานไฟฟ้า </t>
  </si>
  <si>
    <t>(100% Electrification)(ต่อ)</t>
  </si>
  <si>
    <t>สรุปยอดรวมด้าน Learning and Growth ของ ฝวธ.(ภ2)</t>
  </si>
  <si>
    <t>สรุปยอดรวมทุกด้านของ ฝวธ.(ภ2)</t>
  </si>
  <si>
    <t>12.2.1  พิจารณาทวบทวนเปลี่ยนแปลงการจ่ายไฟ โดยคำนึงถึงหน่วยสูญเสีย</t>
  </si>
  <si>
    <t>12.2.2  เร่งรัดการจ่ายไฟงานก่อสร้างเสริมระบบจำหน่ายที่ก่อสร้างแล้วเสร็จ</t>
  </si>
  <si>
    <t>ที่ได้รับจัดสรร ปี 2561  ที่ ระดับ 5</t>
  </si>
  <si>
    <t>ตามหนังสือ สรก.(ภ3) 86/2561 ลว.1 ก.พ. 2561</t>
  </si>
  <si>
    <t>ISPA :ISO 26000 in process Self-Assessment</t>
  </si>
  <si>
    <t xml:space="preserve">และสิ่งแวดล้อมของสายงานฯ ประจำปี 2561 เสนอ รผก. สายงาน ราย 6 เดือน </t>
  </si>
  <si>
    <t>กฟฉ.2                 ภายในวันที่ 20 เม.ย. 2561</t>
  </si>
  <si>
    <t xml:space="preserve">ครั้ง                </t>
  </si>
  <si>
    <t>-ไม่มากกว่า  3.93  ครั้ง/ราย/ปี</t>
  </si>
  <si>
    <t>-ไม่มากกว่า  7.43   ครั้ง/ราย/ปี</t>
  </si>
  <si>
    <t>- ไม่มากกว่า  87.47  นาที/ราย/ปี</t>
  </si>
  <si>
    <t>- ไม่มากกว่า 240.60  นาที/ราย/ปี</t>
  </si>
  <si>
    <t>460.72/10,033.32</t>
  </si>
  <si>
    <t>7. แผนความปลอดภัย สำหรับพนักงานและลูกจ้าง</t>
  </si>
  <si>
    <t>7.1 ทุกหน่วยงาน ทบทวนการแต่งตั้งและขึ้นทะเบียน จป. ให้เป็นปัจจุบัน</t>
  </si>
  <si>
    <t>7.2 จัดหลักสูตรฝึกอบรมเจ้าหน้าที่ความปลอดภัยในการทำงาน (จป.)</t>
  </si>
  <si>
    <t>7. แผนความปลอดภัย สำหรับพนักงานและลูกจ้าง (ต่อ)</t>
  </si>
  <si>
    <r>
      <t>7.3 ฝึกอบรมการปฏิบัติงานด้วยความปลอดภัย</t>
    </r>
    <r>
      <rPr>
        <b/>
        <sz val="18"/>
        <color rgb="FFFF0000"/>
        <rFont val="Browallia New"/>
        <family val="2"/>
      </rPr>
      <t>สำหรับ</t>
    </r>
    <r>
      <rPr>
        <b/>
        <sz val="18"/>
        <color rgb="FF0000CC"/>
        <rFont val="Browallia New"/>
        <family val="2"/>
      </rPr>
      <t xml:space="preserve"> </t>
    </r>
    <r>
      <rPr>
        <b/>
        <sz val="18"/>
        <color rgb="FFFF0000"/>
        <rFont val="Browallia New"/>
        <family val="2"/>
      </rPr>
      <t>พนักงาน, ลูกจ้าง</t>
    </r>
  </si>
  <si>
    <t>7.4 จัดประชุมสัมมนางานด้านความปลอดภัยของ จป.วิชาชีพ/ เทคนิค</t>
  </si>
  <si>
    <t>7.5 ทุกหน่วยงานในสังกัด กฟฉ.1-3 มีการส่งเสริม</t>
  </si>
  <si>
    <t>8. แผนงานจัดหาเครื่องมือ เครื่องใช้ด้านความปลอดภัย</t>
  </si>
  <si>
    <t xml:space="preserve">8.1 กฟข.,กฟฟ. ชั้น 1-3,กฟส.,กฟย. ทุกแห่ง ดำเนินการจัดหาเครื่องมือ   </t>
  </si>
  <si>
    <t>8.2 การจัดหาเครื่องมือและอุปกรณ์ด้านความปลอดภัย</t>
  </si>
  <si>
    <t>8.2.1 ขยายผลนำโปรแกรมระบบติดตามงานด้านความปลอดภัย (Safety Tracking</t>
  </si>
  <si>
    <t>9. แผนความปลอดภัย สำหรับประชาชน</t>
  </si>
  <si>
    <t xml:space="preserve">9.1  กฟฟ.  ทุกแห่ง ตรวจสอบและดำเนินการแก้ไขระบบไฟฟ้า
  </t>
  </si>
  <si>
    <t xml:space="preserve">10. แผนงาน เร่งรัดการจัดหาอุปกรณ์ เครื่องมือ </t>
  </si>
  <si>
    <t xml:space="preserve">10.1 สำรวจฐานข้อมูลและจัดหาเครื่องมือ/เครื่องใช้ ด้านความปลอดภัย (งบลงทุน) </t>
  </si>
  <si>
    <t>10.2 สำรวจฐานข้อมูลและจัดหาอุปกรณ์/เครื่องมือ ความปลอดภัย (งบทำการ)</t>
  </si>
  <si>
    <t>11.แผนงานขยายผลการสร้างต้นแบบการปฏิบัติงาน</t>
  </si>
  <si>
    <t>11.1 ขยายผลต้นแบบทีมงานก่อสร้างตามที่ กฟภ. กำหนด (กฟฟ.ชั้น 1-3, กฟส. )</t>
  </si>
  <si>
    <t xml:space="preserve">11.2 ขยายผลต้นแบบทีมงานแก้กระแสไฟฟ้าขัดข้องตามที่ กฟภ. กำหนด </t>
  </si>
  <si>
    <t>11.3 ขยายผลต้นแบบทีมงาน Hot Line ตามที่ กฟภ. กำหนด (กฟฟ.ชั้น 1-3, กฟส. )</t>
  </si>
  <si>
    <t xml:space="preserve">12.แผนบริหารความเสี่ยงของสายงาน </t>
  </si>
  <si>
    <t>12.1 จัดทำแผนบริหารความเสี่ยงระดับสายงาน ปี 2561</t>
  </si>
  <si>
    <t>12.2 ดำเนินการ ติดตามผล และจัดทำรายงานตามแผนบริหาร</t>
  </si>
  <si>
    <t xml:space="preserve">13.แผนการปรับปรุงการควบคุมภายใน </t>
  </si>
  <si>
    <t>13.1 ปรับปรุง/จัดวางระบบการควบคุมภายในของหน่วยงานประจำ</t>
  </si>
  <si>
    <t>13.2 ดำเนินการ ติดตามผล และจัดทำรายงานตามแผนการ</t>
  </si>
  <si>
    <t xml:space="preserve">13.3 สุ่มตรวจติดตามการดำเนินงานตามระบบควบคุมภายใน </t>
  </si>
  <si>
    <t>14.  แผนแม่บท CSR ระยะยาว ปี 2560 - 2564 และ</t>
  </si>
  <si>
    <t>14.1 รายงานผลการดำเนินงานตามแผนงานความรับผิดชอบต่อสังคม</t>
  </si>
  <si>
    <t>14.2 รายงานผลการดำเนินงานตามแผนงานความรับผิดชอบต่อสังคม</t>
  </si>
  <si>
    <t>15. แผนแม่บทบริการลูกค้าและการตลาด</t>
  </si>
  <si>
    <t>15.1 ดำเนินกิจกรรมตามแผนพัฒนาการให้บริการสนับสนุนแก่ลูกค้า</t>
  </si>
  <si>
    <t>15.1.1 จัดทำแผนการดำเนินการ โดยระบุกิจกรรมย่อย และเป้าหมายของแต่ละ</t>
  </si>
  <si>
    <t>16. แผนปรับปรุงความพึงพอใจของลูกค้า</t>
  </si>
  <si>
    <t xml:space="preserve">16.1 สรุปข้อมูลเสียงของลูกค้า (ความต้องการ ความคาดหวัง ความไม่พึงพอใจ </t>
  </si>
  <si>
    <t xml:space="preserve">16.2 สรุปข้อมูลเสียงของลูกค้าแต่ละกลุ่ม (ความต้องการ ความคาดหวัง </t>
  </si>
  <si>
    <t>16.2.1 การรับฟังเสียงลูกค้าทางโทรศัพท์ (Voice-based) (VOC-03-005)</t>
  </si>
  <si>
    <t xml:space="preserve">16.2.2 การรับฟังด้วยการปฏิสัมพันธ์ (Interaction-based) (VOC-04-003)
        </t>
  </si>
  <si>
    <t>16. แผนปรับปรุงความพึงพอใจของลูกค้า (ต่อ)</t>
  </si>
  <si>
    <t>16.2.3 การสำรวจข้อมูลลูกค้าธุรกิจเสริมโดยการใช้โทรศัพท์สอบถามความ</t>
  </si>
  <si>
    <t xml:space="preserve">16.3 จัดทำแผนการปรับปรุงกระบวนการทำงาน/แผนปฏิบัติการจากข้อมูลเสียงของลูกค้า
   </t>
  </si>
  <si>
    <r>
      <t>16.4 ความพึงพอใจและความภักดีโดยรวมของลูกค้า</t>
    </r>
    <r>
      <rPr>
        <b/>
        <u/>
        <sz val="18"/>
        <color rgb="FF0000CC"/>
        <rFont val="Browallia New"/>
        <family val="2"/>
      </rPr>
      <t>ปี 2561</t>
    </r>
  </si>
  <si>
    <t xml:space="preserve">16.4.1 สรุปผลการสำรวจความพึงพอใจของลูกค้าที่ใช้บริการธุรกิจเสริม </t>
  </si>
  <si>
    <t xml:space="preserve">16.5 ดำเนินการปิดข้อร้องเรียนทั่วไปได้ภายใน 15 วัน
</t>
  </si>
  <si>
    <t xml:space="preserve">16.6 ดำเนินการปิดข้อร้องเรียนทั่วไป ปิดได้ภายใน 30 วัน
</t>
  </si>
  <si>
    <t xml:space="preserve">16.7 ระดับความสำเร็จของแผน/แนวทางการปฏิบัติงานเชิงป้องกัน </t>
  </si>
  <si>
    <t>16.7.1 จัดทำแผน/แนวทางการปฏิบัติงานเชิงป้องกันข้อร้องเรียนของลูกค้า</t>
  </si>
  <si>
    <t>16.7.2 รายงานผลตามแผน/แนวทางการปฏิบัติงานเชิงป้องกัน</t>
  </si>
  <si>
    <t>17.แผนงานขยายผลการนำระบบรับฟังเสียงลูกค้า</t>
  </si>
  <si>
    <t>17.1 สรุปรายงานสถิติ วิเคราะห์ความพึงพอใจ/ความต้องการ/ข้อเสนอแนะ</t>
  </si>
  <si>
    <t>17.1.1 สรุปผลการสำรวจข้อมูลป้อนกลับจากลูกค้า โดยวิธีโทรศัพท์สอบถาม</t>
  </si>
  <si>
    <t>17.1.1.1  สุ่มสอบถามลูกค้าโดยวิธีโทรศัพท์ ดังนี้</t>
  </si>
  <si>
    <t>17.1.1.2 สรุปรายงานสถิติ วิเคราะห์ความพึงพอใจ/ข้อคิดเห็น/ความต้องการ</t>
  </si>
  <si>
    <t xml:space="preserve">17.1.2  นำข้อมูลป้อนกลับจากลูกค้า จากระบบประเมินความพึงพอใจ </t>
  </si>
  <si>
    <t>17.2 เพิ่มสัดส่วนจำนวนลูกค้าที่กดประเมินความพึงพอใจ ผ่านระบบกล่อง</t>
  </si>
  <si>
    <t>17.3 ระดับความสำเร็จการสรุปผลดำเนินการและการควบคุมติดตามแผน</t>
  </si>
  <si>
    <t>17.3.1สรุปรายงานการสนับสนุนลูกค้ารายใหม่ตามข้อมูล BOI/หน่วยงานท้องถิ่น</t>
  </si>
  <si>
    <t xml:space="preserve">17.3.2 การเยี่ยมเยือนลูกค้า high value และ/หรือลูกค้ารายสำคัญอื่น </t>
  </si>
  <si>
    <t xml:space="preserve">17.3.3 เยี่ยมเยือนลูกค้ารายสำคัญโดยผู้บริหารระดับสูง/หรือผู้แทนของหน่วยงาน </t>
  </si>
  <si>
    <t xml:space="preserve">17.3.4 พนักงาน KAM สรุปวิเคราะห์ปัญหา/ความต้องการลูกค้า high value </t>
  </si>
  <si>
    <t xml:space="preserve">17.4 จัดสัมมนาลูกค้ากลุ่มอุตสาหกรรม กลุ่มพาณิชย์ </t>
  </si>
  <si>
    <t xml:space="preserve">18. แผนงานการประเมินประสิทธิภาพการส่งจ่ายระบบไฟฟ้า </t>
  </si>
  <si>
    <t xml:space="preserve">18.1 สรุปข้อมูลและสารสนเทศที่เกี่ยวข้องกับลูกค้าและตลาด </t>
  </si>
  <si>
    <t xml:space="preserve">18.1.1 สรุปข้อมูลการประเมินประสิทธิภาพการส่งจ่ายแยกเป็นพื้นที่ด้านแรงดันไฟฟ้า  
  </t>
  </si>
  <si>
    <t xml:space="preserve">18.1.2 สรุปข้อมูลการประเมินประสิทธิภาพการส่งจ่ายแยกเป็นพื้นที่ ด้านความเพียงพอ
            </t>
  </si>
  <si>
    <t>19. แผนงานเพิ่มสมรรถนะทางด้านธุรกิจการตลาด</t>
  </si>
  <si>
    <t>19.1 การสื่อสารผ่าน SMS (การแจ้งค่าไฟฟ้า, การแจ้งแผนดับไฟเพื่อปฏิบัติงาน,</t>
  </si>
  <si>
    <t>19.1.1 เชิญชวนให้ผู้ใช้ไฟฟ้าลงทะเบียนรับบริการผ่าน SMS</t>
  </si>
  <si>
    <t>20. แผนงาน SEPA หมวด 4</t>
  </si>
  <si>
    <t>20.1 การดำเนินงานรวบรวมข้อมูลสารสนเทศเชิงเปรียบเทียบ และการนำ</t>
  </si>
  <si>
    <t xml:space="preserve">20.2 การดำเนินการตามกระบวนการจัดการความรู้    </t>
  </si>
  <si>
    <t>20. แผนงาน SEPA หมวด 4 (ต่อ)</t>
  </si>
  <si>
    <t>21. แผนงานดำเนินงานตามระบบประกันคุณภาพ</t>
  </si>
  <si>
    <t>21.1 รายงานการจัดทำระบบประกันคุณภาพงานตามข้อตกลงระดับ</t>
  </si>
  <si>
    <t>21.2 รายงานผลการดำเนินงานการจัดทำข้อตกลงระดับการให้บริการ (SLA)</t>
  </si>
  <si>
    <t>21.3 รายงานผลการจัดทำ SLA ในการส่งมอบระหว่างสายงานที่สอดคล้อง</t>
  </si>
  <si>
    <t>21.4 รายงานการจัดทำ SLA &amp; QA for SLA ในการส่งมอบระหว่างสายงาน</t>
  </si>
  <si>
    <t>21.5 การจัดการระบบประกันคุณภาพบริการ (Service Quality Assurance: SQA)</t>
  </si>
  <si>
    <t>22. แผนงานเร่งรัดการจัดระเบียบสายสื่อสารบนเสาไฟฟ้า</t>
  </si>
  <si>
    <t>22.1 ทุก กฟจ. ร่วมกับผู้ประกอบการด้านสื่อสารโทรคมนาคม จัดระเบียบสาย</t>
  </si>
  <si>
    <t>22.1.1  รื้อถอนสายและอุปกรณ์สื่อสารที่ไม่ได้ใช้งาน ให้แล้วเสร็จ</t>
  </si>
  <si>
    <t>22.1.2 บันทึกข้อมูลสถานะการดำเนินงานการจัดระเบียบสายสื่อสารฯ ตาม</t>
  </si>
  <si>
    <t>22.2  สำรวจและนำเข้าข้อมูลสายสื่อสารโทรคมนาคมของหน่วยงานต่างๆ</t>
  </si>
  <si>
    <t xml:space="preserve">23. แผนงานขยายผลโครงการสำนักงานสีเขียว </t>
  </si>
  <si>
    <t xml:space="preserve">23.1 ขยายผลโครงการสำนักงานสีเขียว (Green  Office) และตรวจประเมิน </t>
  </si>
  <si>
    <t>24. แผนงานมาตรฐานการให้บริการของศูนย์ราชการสะดวก</t>
  </si>
  <si>
    <t>24.1 รักษามาตรฐานการให้บริการของศูนย์ราชการสะดวก (Government</t>
  </si>
  <si>
    <t>24.2  ขยายผลการดำเนินงานได้รับการรับรองมาตรฐานการให้บริการ</t>
  </si>
  <si>
    <t>25. เร่งรัดดำเนินการตามแผนสนับสนุนการดำเนินงาน</t>
  </si>
  <si>
    <t>25.1 เร่งรัดดำเนินการตามแผนสนับสนุนการดำเนินงานระยะที่ 3-4</t>
  </si>
  <si>
    <t>25.1.1 จัดซื้อที่ดินก่อสร้างสำนักงาน</t>
  </si>
  <si>
    <t xml:space="preserve">26.แผนส่งเสริมการปลูกฝังวิธีคิด และปลูกจิตสำนึก </t>
  </si>
  <si>
    <t xml:space="preserve">26.1 จัดตั้งคณะทำงานจัดทำแผนกิจกรรมส่งเสริม TRUST + E </t>
  </si>
  <si>
    <t>ฝวธ(ภ2)   เป็นผู้ดำเนินการ</t>
  </si>
  <si>
    <t>26.2  ดำเนินการตามแผนงานในข้อ 26.1</t>
  </si>
  <si>
    <t>จำนวน       1</t>
  </si>
  <si>
    <t>จำนวน       3</t>
  </si>
  <si>
    <t>20.7 จัดส่งสรุปรายงานผลการดำเนินงานตามข้อ 20.6  นวัตกรรมที่ได้</t>
  </si>
  <si>
    <t>ฝวธ.(ภ2)              สรุปการจัดทำแผนฯ ภายใน  30 เม.ย. 2561</t>
  </si>
  <si>
    <t>ไตรมาส  2</t>
  </si>
  <si>
    <t xml:space="preserve">กฟฉ.2                รายงานภายในวันที่ 20 พ.ย. 2561 </t>
  </si>
  <si>
    <t>ฝวธ.(ภ2)   สรุปรายงานผล SEPA หมวด 3 ภายในวันที่ 30 พ.ย. 2561</t>
  </si>
  <si>
    <t xml:space="preserve"> (บันทึกข้อมูลทุกรายที่เข้าเยี่ยมตามข้อ 17.3.2 )ไตรมาสละ1 ครั้ง  </t>
  </si>
  <si>
    <t>- ไม่มากกว่าร้อยล 6.66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</si>
</sst>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3" formatCode="_-* #,##0.00_-;\-* #,##0.00_-;_-* &quot;-&quot;??_-;_-@_-"/>
    <numFmt numFmtId="164" formatCode="#,##0.000"/>
    <numFmt numFmtId="165" formatCode="_-* #,##0.000_-;\-* #,##0.000_-;_-* &quot;-&quot;??_-;_-@_-"/>
    <numFmt numFmtId="166" formatCode="_-* #,##0.0000_-;\-* #,##0.0000_-;_-* &quot;-&quot;??_-;_-@_-"/>
    <numFmt numFmtId="167" formatCode="#,##0;[Red]#,##0"/>
    <numFmt numFmtId="168" formatCode="_-* #,##0.000_-;\-* #,##0.000_-;_-* &quot;-&quot;???_-;_-@_-"/>
    <numFmt numFmtId="169" formatCode="#,##0_ ;\-#,##0\ "/>
    <numFmt numFmtId="170" formatCode="_-* #,##0_-;\-* #,##0_-;_-* &quot;-&quot;??_-;_-@_-"/>
    <numFmt numFmtId="171" formatCode="#,##0.00;[Red]#,##0.00"/>
    <numFmt numFmtId="172" formatCode="#,##0.000;[Red]#,##0.000"/>
  </numFmts>
  <fonts count="137">
    <font>
      <sz val="11"/>
      <color theme="1"/>
      <name val="Calibri"/>
      <family val="2"/>
      <charset val="222"/>
      <scheme val="minor"/>
    </font>
    <font>
      <sz val="10"/>
      <name val="Arial"/>
      <family val="2"/>
    </font>
    <font>
      <sz val="11"/>
      <color indexed="8"/>
      <name val="Tahoma"/>
      <family val="2"/>
      <charset val="222"/>
    </font>
    <font>
      <sz val="10"/>
      <name val="Arial"/>
      <family val="2"/>
    </font>
    <font>
      <sz val="11"/>
      <color theme="1"/>
      <name val="Calibri"/>
      <family val="2"/>
      <charset val="222"/>
    </font>
    <font>
      <b/>
      <sz val="18"/>
      <name val="Browallia New"/>
      <family val="2"/>
    </font>
    <font>
      <sz val="18"/>
      <name val="Browallia New"/>
      <family val="2"/>
    </font>
    <font>
      <sz val="14"/>
      <name val="Cordia New"/>
      <family val="2"/>
    </font>
    <font>
      <b/>
      <sz val="20"/>
      <name val="Browallia New"/>
      <family val="2"/>
    </font>
    <font>
      <sz val="18"/>
      <color theme="1"/>
      <name val="Browallia New"/>
      <family val="2"/>
    </font>
    <font>
      <b/>
      <sz val="16"/>
      <name val="Browallia New"/>
      <family val="2"/>
    </font>
    <font>
      <sz val="16"/>
      <name val="Browallia New"/>
      <family val="2"/>
    </font>
    <font>
      <b/>
      <sz val="16"/>
      <color indexed="12"/>
      <name val="Browallia New"/>
      <family val="2"/>
    </font>
    <font>
      <sz val="16"/>
      <color theme="1"/>
      <name val="Browallia New"/>
      <family val="2"/>
    </font>
    <font>
      <sz val="16"/>
      <color indexed="12"/>
      <name val="Browallia New"/>
      <family val="2"/>
    </font>
    <font>
      <sz val="16"/>
      <color indexed="23"/>
      <name val="Browallia New"/>
      <family val="2"/>
    </font>
    <font>
      <sz val="16"/>
      <color indexed="8"/>
      <name val="Browallia New"/>
      <family val="2"/>
    </font>
    <font>
      <sz val="16"/>
      <color indexed="10"/>
      <name val="Browallia New"/>
      <family val="2"/>
    </font>
    <font>
      <sz val="16"/>
      <color indexed="60"/>
      <name val="Browallia New"/>
      <family val="2"/>
    </font>
    <font>
      <sz val="16"/>
      <color rgb="FFFF0000"/>
      <name val="Browallia New"/>
      <family val="2"/>
    </font>
    <font>
      <b/>
      <sz val="16"/>
      <color rgb="FFFF0000"/>
      <name val="Browallia New"/>
      <family val="2"/>
    </font>
    <font>
      <b/>
      <sz val="16"/>
      <color indexed="10"/>
      <name val="Browallia New"/>
      <family val="2"/>
    </font>
    <font>
      <b/>
      <sz val="16"/>
      <color theme="1"/>
      <name val="Browallia New"/>
      <family val="2"/>
    </font>
    <font>
      <b/>
      <sz val="18"/>
      <color indexed="10"/>
      <name val="Browallia New"/>
      <family val="2"/>
    </font>
    <font>
      <sz val="16"/>
      <color indexed="14"/>
      <name val="Browallia New"/>
      <family val="2"/>
    </font>
    <font>
      <sz val="16"/>
      <color indexed="55"/>
      <name val="Browallia New"/>
      <family val="2"/>
    </font>
    <font>
      <b/>
      <sz val="16"/>
      <color rgb="FF0000FF"/>
      <name val="Browallia New"/>
      <family val="2"/>
    </font>
    <font>
      <b/>
      <sz val="18"/>
      <color rgb="FFFF0000"/>
      <name val="Browallia New"/>
      <family val="2"/>
    </font>
    <font>
      <sz val="11"/>
      <color theme="1"/>
      <name val="Calibri"/>
      <family val="2"/>
      <charset val="222"/>
      <scheme val="minor"/>
    </font>
    <font>
      <b/>
      <sz val="18"/>
      <color indexed="12"/>
      <name val="Browallia New"/>
      <family val="2"/>
    </font>
    <font>
      <sz val="11"/>
      <color rgb="FF006100"/>
      <name val="Calibri"/>
      <family val="2"/>
      <charset val="222"/>
      <scheme val="minor"/>
    </font>
    <font>
      <sz val="11"/>
      <color rgb="FF9C0006"/>
      <name val="Calibri"/>
      <family val="2"/>
      <charset val="222"/>
      <scheme val="minor"/>
    </font>
    <font>
      <sz val="11"/>
      <color rgb="FF9C6500"/>
      <name val="Calibri"/>
      <family val="2"/>
      <charset val="222"/>
      <scheme val="minor"/>
    </font>
    <font>
      <b/>
      <sz val="11"/>
      <color rgb="FF9C6500"/>
      <name val="Calibri"/>
      <family val="2"/>
      <scheme val="minor"/>
    </font>
    <font>
      <strike/>
      <sz val="16"/>
      <name val="Browallia New"/>
      <family val="2"/>
    </font>
    <font>
      <u/>
      <sz val="18"/>
      <color rgb="FFFF0000"/>
      <name val="Browallia New"/>
      <family val="2"/>
    </font>
    <font>
      <b/>
      <sz val="16"/>
      <color rgb="FFFF0000"/>
      <name val="Wingdings"/>
      <charset val="2"/>
    </font>
    <font>
      <sz val="18"/>
      <color indexed="12"/>
      <name val="Browallia New"/>
      <family val="2"/>
    </font>
    <font>
      <sz val="18"/>
      <color indexed="10"/>
      <name val="Browallia New"/>
      <family val="2"/>
    </font>
    <font>
      <sz val="18"/>
      <color rgb="FFFF0000"/>
      <name val="Browallia New"/>
      <family val="2"/>
    </font>
    <font>
      <sz val="18"/>
      <color indexed="8"/>
      <name val="Browallia New"/>
      <family val="2"/>
    </font>
    <font>
      <sz val="18"/>
      <color indexed="58"/>
      <name val="Browallia New"/>
      <family val="2"/>
    </font>
    <font>
      <sz val="18"/>
      <color rgb="FF0000FF"/>
      <name val="Browallia New"/>
      <family val="2"/>
    </font>
    <font>
      <b/>
      <sz val="18"/>
      <color rgb="FF0000FF"/>
      <name val="Browallia New"/>
      <family val="2"/>
    </font>
    <font>
      <b/>
      <sz val="18"/>
      <color indexed="60"/>
      <name val="Browallia New"/>
      <family val="2"/>
    </font>
    <font>
      <sz val="18"/>
      <color indexed="60"/>
      <name val="Browallia New"/>
      <family val="2"/>
    </font>
    <font>
      <sz val="18"/>
      <color indexed="17"/>
      <name val="Browallia New"/>
      <family val="2"/>
    </font>
    <font>
      <sz val="18"/>
      <color indexed="9"/>
      <name val="Browallia New"/>
      <family val="2"/>
    </font>
    <font>
      <sz val="18"/>
      <color indexed="14"/>
      <name val="Browallia New"/>
      <family val="2"/>
    </font>
    <font>
      <sz val="18"/>
      <color indexed="13"/>
      <name val="Browallia New"/>
      <family val="2"/>
    </font>
    <font>
      <i/>
      <sz val="18"/>
      <color theme="1"/>
      <name val="Calibri"/>
      <family val="2"/>
      <charset val="222"/>
      <scheme val="minor"/>
    </font>
    <font>
      <i/>
      <sz val="18"/>
      <name val="Browallia New"/>
      <family val="2"/>
    </font>
    <font>
      <strike/>
      <sz val="16"/>
      <color theme="1"/>
      <name val="Browallia New"/>
      <family val="2"/>
    </font>
    <font>
      <b/>
      <i/>
      <sz val="18"/>
      <color indexed="12"/>
      <name val="Browallia New"/>
      <family val="2"/>
    </font>
    <font>
      <b/>
      <strike/>
      <sz val="18"/>
      <color indexed="12"/>
      <name val="Browallia New"/>
      <family val="2"/>
    </font>
    <font>
      <b/>
      <sz val="22"/>
      <name val="Browallia New"/>
      <family val="2"/>
    </font>
    <font>
      <b/>
      <sz val="16"/>
      <color indexed="8"/>
      <name val="Browallia New"/>
      <family val="2"/>
    </font>
    <font>
      <b/>
      <u/>
      <sz val="16"/>
      <color rgb="FFFF0000"/>
      <name val="Browallia New"/>
      <family val="2"/>
    </font>
    <font>
      <sz val="18"/>
      <color indexed="12"/>
      <name val="TH SarabunPSK"/>
      <family val="2"/>
    </font>
    <font>
      <sz val="17.5"/>
      <color rgb="FFFF0000"/>
      <name val="Browallia New"/>
      <family val="2"/>
    </font>
    <font>
      <b/>
      <u/>
      <sz val="18"/>
      <name val="Browallia New"/>
      <family val="2"/>
    </font>
    <font>
      <b/>
      <u/>
      <sz val="18"/>
      <color rgb="FFFF0000"/>
      <name val="Browallia New"/>
      <family val="2"/>
    </font>
    <font>
      <sz val="16"/>
      <color indexed="23"/>
      <name val="TH SarabunPSK"/>
      <family val="2"/>
    </font>
    <font>
      <sz val="16"/>
      <color theme="1"/>
      <name val="TH SarabunPSK"/>
      <family val="2"/>
    </font>
    <font>
      <sz val="16"/>
      <color indexed="12"/>
      <name val="TH SarabunPSK"/>
      <family val="2"/>
    </font>
    <font>
      <sz val="16"/>
      <color indexed="10"/>
      <name val="TH SarabunPSK"/>
      <family val="2"/>
    </font>
    <font>
      <sz val="16"/>
      <color indexed="60"/>
      <name val="TH SarabunPSK"/>
      <family val="2"/>
    </font>
    <font>
      <b/>
      <sz val="15"/>
      <name val="Browallia New"/>
      <family val="2"/>
    </font>
    <font>
      <sz val="15"/>
      <color theme="1"/>
      <name val="Browallia New"/>
      <family val="2"/>
    </font>
    <font>
      <sz val="15"/>
      <name val="Browallia New"/>
      <family val="2"/>
    </font>
    <font>
      <sz val="15"/>
      <color rgb="FFFF0000"/>
      <name val="Browallia New"/>
      <family val="2"/>
    </font>
    <font>
      <strike/>
      <sz val="18"/>
      <name val="Browallia New"/>
      <family val="2"/>
    </font>
    <font>
      <sz val="16"/>
      <color rgb="FF0000FF"/>
      <name val="Browallia New"/>
      <family val="2"/>
    </font>
    <font>
      <sz val="20"/>
      <name val="Browallia New"/>
      <family val="2"/>
    </font>
    <font>
      <b/>
      <sz val="18"/>
      <color rgb="FFFF0066"/>
      <name val="Browallia New"/>
      <family val="2"/>
    </font>
    <font>
      <sz val="18"/>
      <color rgb="FFFF0066"/>
      <name val="Browallia New"/>
      <family val="2"/>
    </font>
    <font>
      <sz val="14"/>
      <color rgb="FFFF0000"/>
      <name val="Browallia New"/>
      <family val="2"/>
    </font>
    <font>
      <sz val="14"/>
      <color rgb="FF0000FF"/>
      <name val="Browallia New"/>
      <family val="2"/>
    </font>
    <font>
      <sz val="14"/>
      <name val="Browallia New"/>
      <family val="2"/>
    </font>
    <font>
      <sz val="18"/>
      <color rgb="FF002060"/>
      <name val="Browallia New"/>
      <family val="2"/>
    </font>
    <font>
      <b/>
      <sz val="16"/>
      <color rgb="FF002060"/>
      <name val="Browallia New"/>
      <family val="2"/>
    </font>
    <font>
      <b/>
      <sz val="16"/>
      <color indexed="60"/>
      <name val="Browallia New"/>
      <family val="2"/>
    </font>
    <font>
      <sz val="20"/>
      <color rgb="FFFF0000"/>
      <name val="TH Chakra Petch"/>
    </font>
    <font>
      <sz val="18"/>
      <color rgb="FFFF0000"/>
      <name val="Calibri"/>
      <family val="2"/>
    </font>
    <font>
      <b/>
      <sz val="18"/>
      <color rgb="FF0000CC"/>
      <name val="Browallia New"/>
      <family val="2"/>
    </font>
    <font>
      <b/>
      <sz val="16"/>
      <color rgb="FF0000CC"/>
      <name val="Browallia New"/>
      <family val="2"/>
    </font>
    <font>
      <sz val="18"/>
      <color rgb="FF0000CC"/>
      <name val="Browallia New"/>
      <family val="2"/>
    </font>
    <font>
      <b/>
      <u/>
      <sz val="18"/>
      <color rgb="FF0000CC"/>
      <name val="Browallia New"/>
      <family val="2"/>
    </font>
    <font>
      <sz val="15"/>
      <color rgb="FF0000CC"/>
      <name val="Browallia New"/>
      <family val="2"/>
    </font>
    <font>
      <sz val="16"/>
      <color rgb="FF0000CC"/>
      <name val="Browallia New"/>
      <family val="2"/>
    </font>
    <font>
      <b/>
      <sz val="17"/>
      <color rgb="FF0000CC"/>
      <name val="Browallia New"/>
      <family val="2"/>
    </font>
    <font>
      <sz val="18"/>
      <color rgb="FF000066"/>
      <name val="Browallia New"/>
      <family val="2"/>
    </font>
    <font>
      <sz val="17"/>
      <color rgb="FF0000CC"/>
      <name val="Browallia New"/>
      <family val="2"/>
    </font>
    <font>
      <b/>
      <sz val="16"/>
      <color indexed="10"/>
      <name val="Wingdings"/>
      <charset val="2"/>
    </font>
    <font>
      <strike/>
      <sz val="18"/>
      <color rgb="FFFF0000"/>
      <name val="Browallia New"/>
      <family val="2"/>
    </font>
    <font>
      <sz val="17"/>
      <name val="Browallia New"/>
      <family val="2"/>
    </font>
    <font>
      <b/>
      <sz val="18"/>
      <color indexed="17"/>
      <name val="Browallia New"/>
      <family val="2"/>
    </font>
    <font>
      <sz val="18"/>
      <color rgb="FFA50021"/>
      <name val="Browallia New"/>
      <family val="2"/>
    </font>
    <font>
      <b/>
      <i/>
      <sz val="18"/>
      <color rgb="FF0000CC"/>
      <name val="Browallia New"/>
      <family val="2"/>
    </font>
    <font>
      <i/>
      <sz val="18"/>
      <color rgb="FF0000CC"/>
      <name val="Calibri"/>
      <family val="2"/>
      <charset val="222"/>
      <scheme val="minor"/>
    </font>
    <font>
      <b/>
      <strike/>
      <sz val="18"/>
      <color rgb="FF0000CC"/>
      <name val="Browallia New"/>
      <family val="2"/>
    </font>
    <font>
      <b/>
      <strike/>
      <sz val="16"/>
      <name val="Browallia New"/>
      <family val="2"/>
    </font>
    <font>
      <b/>
      <u/>
      <sz val="18"/>
      <color rgb="FF0000FF"/>
      <name val="Browallia New"/>
      <family val="2"/>
    </font>
    <font>
      <b/>
      <strike/>
      <sz val="18"/>
      <color rgb="FFFF0000"/>
      <name val="Browallia New"/>
      <family val="2"/>
    </font>
    <font>
      <b/>
      <i/>
      <sz val="18"/>
      <color rgb="FFFF0000"/>
      <name val="Browallia New"/>
      <family val="2"/>
    </font>
    <font>
      <sz val="20"/>
      <color rgb="FFFF0000"/>
      <name val="Browallia New"/>
      <family val="2"/>
    </font>
    <font>
      <sz val="22"/>
      <color rgb="FFFF0000"/>
      <name val="Browallia New"/>
      <family val="2"/>
    </font>
    <font>
      <sz val="22"/>
      <color theme="1"/>
      <name val="Browallia New"/>
      <family val="2"/>
    </font>
    <font>
      <sz val="17"/>
      <color rgb="FFFF0000"/>
      <name val="Browallia New"/>
      <family val="2"/>
    </font>
    <font>
      <b/>
      <strike/>
      <sz val="16"/>
      <color rgb="FF0000FF"/>
      <name val="Browallia New"/>
      <family val="2"/>
    </font>
    <font>
      <sz val="18"/>
      <color rgb="FF00B050"/>
      <name val="Browallia New"/>
      <family val="2"/>
    </font>
    <font>
      <b/>
      <strike/>
      <sz val="16"/>
      <color rgb="FF0000CC"/>
      <name val="Browallia New"/>
      <family val="2"/>
    </font>
    <font>
      <sz val="18"/>
      <color rgb="FF008000"/>
      <name val="Browallia New"/>
      <family val="2"/>
    </font>
    <font>
      <b/>
      <sz val="16"/>
      <color rgb="FF008000"/>
      <name val="Browallia New"/>
      <family val="2"/>
    </font>
    <font>
      <b/>
      <sz val="20"/>
      <color rgb="FFFF0000"/>
      <name val="Browallia New"/>
      <family val="2"/>
    </font>
    <font>
      <b/>
      <sz val="18"/>
      <color rgb="FF00B0F0"/>
      <name val="Browallia New"/>
      <family val="2"/>
    </font>
    <font>
      <sz val="16"/>
      <name val="Cordia New"/>
      <family val="2"/>
    </font>
    <font>
      <sz val="16"/>
      <name val="Wingdings"/>
      <charset val="2"/>
    </font>
    <font>
      <b/>
      <sz val="18"/>
      <color rgb="FF7030A0"/>
      <name val="Browallia New"/>
      <family val="2"/>
    </font>
    <font>
      <b/>
      <sz val="26"/>
      <color rgb="FFFF0000"/>
      <name val="Browallia New"/>
      <family val="2"/>
    </font>
    <font>
      <b/>
      <strike/>
      <sz val="18"/>
      <color rgb="FF0000FF"/>
      <name val="Browallia New"/>
      <family val="2"/>
    </font>
    <font>
      <b/>
      <sz val="18"/>
      <color rgb="FF00B050"/>
      <name val="Browallia New"/>
      <family val="2"/>
    </font>
    <font>
      <b/>
      <sz val="24"/>
      <color rgb="FFFF0000"/>
      <name val="Browallia New"/>
      <family val="2"/>
    </font>
    <font>
      <b/>
      <sz val="14"/>
      <color rgb="FFFF0000"/>
      <name val="Browallia New"/>
      <family val="2"/>
    </font>
    <font>
      <sz val="18"/>
      <color rgb="FFFFC000"/>
      <name val="Browallia New"/>
      <family val="2"/>
    </font>
    <font>
      <b/>
      <sz val="18"/>
      <color theme="1"/>
      <name val="Browallia New"/>
      <family val="2"/>
    </font>
    <font>
      <sz val="18"/>
      <color rgb="FF00FF00"/>
      <name val="Browallia New"/>
      <family val="2"/>
    </font>
    <font>
      <b/>
      <sz val="18"/>
      <color rgb="FF00FF00"/>
      <name val="Browallia New"/>
      <family val="2"/>
    </font>
    <font>
      <sz val="16"/>
      <color theme="1"/>
      <name val="Angsana New"/>
      <family val="1"/>
    </font>
    <font>
      <b/>
      <sz val="16"/>
      <color rgb="FFFF0000"/>
      <name val="Angsana New"/>
      <family val="1"/>
    </font>
    <font>
      <sz val="18"/>
      <color rgb="FFFF0000"/>
      <name val="Angsana New"/>
      <family val="1"/>
    </font>
    <font>
      <sz val="18"/>
      <color theme="1"/>
      <name val="Angsana New"/>
      <family val="1"/>
    </font>
    <font>
      <b/>
      <sz val="18"/>
      <color rgb="FFFF00FF"/>
      <name val="Browallia New"/>
      <family val="2"/>
    </font>
    <font>
      <u/>
      <sz val="11"/>
      <name val="Browallia New"/>
      <family val="2"/>
    </font>
    <font>
      <u/>
      <sz val="18"/>
      <name val="Browallia New"/>
      <family val="2"/>
    </font>
    <font>
      <b/>
      <sz val="17.5"/>
      <color rgb="FFFF0000"/>
      <name val="Browallia New"/>
      <family val="2"/>
    </font>
    <font>
      <sz val="18"/>
      <color rgb="FFFF0000"/>
      <name val="TH SarabunPSK"/>
      <family val="2"/>
    </font>
  </fonts>
  <fills count="11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5">
    <xf numFmtId="0" fontId="0" fillId="0" borderId="0"/>
    <xf numFmtId="0" fontId="1" fillId="0" borderId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3" fillId="0" borderId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43" fontId="2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30" fillId="6" borderId="0" applyNumberFormat="0" applyBorder="0" applyAlignment="0" applyProtection="0"/>
    <xf numFmtId="0" fontId="31" fillId="7" borderId="0" applyNumberFormat="0" applyBorder="0" applyAlignment="0" applyProtection="0"/>
    <xf numFmtId="0" fontId="32" fillId="8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28" fillId="0" borderId="0" applyFont="0" applyFill="0" applyBorder="0" applyAlignment="0" applyProtection="0"/>
    <xf numFmtId="0" fontId="1" fillId="0" borderId="0"/>
    <xf numFmtId="0" fontId="28" fillId="0" borderId="0"/>
  </cellStyleXfs>
  <cellXfs count="2717">
    <xf numFmtId="0" fontId="0" fillId="0" borderId="0" xfId="0"/>
    <xf numFmtId="0" fontId="13" fillId="0" borderId="12" xfId="0" applyFont="1" applyBorder="1" applyAlignment="1">
      <alignment vertical="center"/>
    </xf>
    <xf numFmtId="0" fontId="13" fillId="0" borderId="0" xfId="0" applyFont="1" applyAlignment="1">
      <alignment vertical="center"/>
    </xf>
    <xf numFmtId="4" fontId="15" fillId="0" borderId="12" xfId="0" applyNumberFormat="1" applyFont="1" applyFill="1" applyBorder="1" applyAlignment="1">
      <alignment horizontal="right" vertical="center"/>
    </xf>
    <xf numFmtId="0" fontId="14" fillId="5" borderId="13" xfId="0" applyFont="1" applyFill="1" applyBorder="1" applyAlignment="1">
      <alignment vertical="center"/>
    </xf>
    <xf numFmtId="164" fontId="14" fillId="0" borderId="13" xfId="16" quotePrefix="1" applyNumberFormat="1" applyFont="1" applyFill="1" applyBorder="1" applyAlignment="1">
      <alignment horizontal="center" vertical="center"/>
    </xf>
    <xf numFmtId="4" fontId="11" fillId="0" borderId="13" xfId="16" applyNumberFormat="1" applyFont="1" applyFill="1" applyBorder="1" applyAlignment="1">
      <alignment horizontal="right" vertical="center"/>
    </xf>
    <xf numFmtId="4" fontId="11" fillId="0" borderId="13" xfId="0" applyNumberFormat="1" applyFont="1" applyBorder="1" applyAlignment="1">
      <alignment horizontal="right" vertical="center"/>
    </xf>
    <xf numFmtId="164" fontId="11" fillId="0" borderId="13" xfId="16" applyNumberFormat="1" applyFont="1" applyFill="1" applyBorder="1" applyAlignment="1">
      <alignment horizontal="center" vertical="center"/>
    </xf>
    <xf numFmtId="4" fontId="11" fillId="0" borderId="13" xfId="16" applyNumberFormat="1" applyFont="1" applyFill="1" applyBorder="1" applyAlignment="1">
      <alignment horizontal="center" vertical="center"/>
    </xf>
    <xf numFmtId="0" fontId="10" fillId="2" borderId="3" xfId="44" applyFont="1" applyFill="1" applyBorder="1" applyAlignment="1">
      <alignment horizontal="center" vertical="center"/>
    </xf>
    <xf numFmtId="0" fontId="10" fillId="2" borderId="2" xfId="44" applyFont="1" applyFill="1" applyBorder="1" applyAlignment="1">
      <alignment horizontal="center" vertical="center"/>
    </xf>
    <xf numFmtId="0" fontId="10" fillId="2" borderId="1" xfId="44" applyFont="1" applyFill="1" applyBorder="1" applyAlignment="1">
      <alignment vertical="center"/>
    </xf>
    <xf numFmtId="0" fontId="13" fillId="0" borderId="0" xfId="0" applyFont="1"/>
    <xf numFmtId="0" fontId="13" fillId="0" borderId="13" xfId="0" applyFont="1" applyBorder="1"/>
    <xf numFmtId="0" fontId="13" fillId="0" borderId="17" xfId="0" applyFont="1" applyBorder="1"/>
    <xf numFmtId="4" fontId="11" fillId="0" borderId="20" xfId="16" applyNumberFormat="1" applyFont="1" applyFill="1" applyBorder="1" applyAlignment="1">
      <alignment horizontal="center" vertical="center"/>
    </xf>
    <xf numFmtId="0" fontId="13" fillId="0" borderId="32" xfId="0" applyFont="1" applyBorder="1"/>
    <xf numFmtId="164" fontId="14" fillId="0" borderId="17" xfId="16" quotePrefix="1" applyNumberFormat="1" applyFont="1" applyFill="1" applyBorder="1" applyAlignment="1">
      <alignment horizontal="center" vertical="center"/>
    </xf>
    <xf numFmtId="4" fontId="11" fillId="0" borderId="12" xfId="16" applyNumberFormat="1" applyFont="1" applyFill="1" applyBorder="1" applyAlignment="1">
      <alignment horizontal="center" vertical="center"/>
    </xf>
    <xf numFmtId="0" fontId="13" fillId="4" borderId="12" xfId="0" applyFont="1" applyFill="1" applyBorder="1"/>
    <xf numFmtId="0" fontId="13" fillId="4" borderId="13" xfId="0" applyFont="1" applyFill="1" applyBorder="1"/>
    <xf numFmtId="0" fontId="13" fillId="4" borderId="17" xfId="0" applyFont="1" applyFill="1" applyBorder="1"/>
    <xf numFmtId="4" fontId="11" fillId="0" borderId="12" xfId="16" applyNumberFormat="1" applyFont="1" applyFill="1" applyBorder="1" applyAlignment="1">
      <alignment horizontal="right" vertical="center"/>
    </xf>
    <xf numFmtId="0" fontId="11" fillId="5" borderId="13" xfId="49" applyFont="1" applyFill="1" applyBorder="1" applyAlignment="1">
      <alignment horizontal="center" vertical="center"/>
    </xf>
    <xf numFmtId="0" fontId="24" fillId="0" borderId="13" xfId="0" applyFont="1" applyFill="1" applyBorder="1" applyAlignment="1">
      <alignment vertical="center"/>
    </xf>
    <xf numFmtId="0" fontId="9" fillId="0" borderId="0" xfId="0" applyFont="1"/>
    <xf numFmtId="0" fontId="13" fillId="0" borderId="12" xfId="0" applyFont="1" applyBorder="1"/>
    <xf numFmtId="0" fontId="13" fillId="0" borderId="20" xfId="0" applyFont="1" applyBorder="1"/>
    <xf numFmtId="4" fontId="11" fillId="0" borderId="13" xfId="0" applyNumberFormat="1" applyFont="1" applyFill="1" applyBorder="1" applyAlignment="1">
      <alignment vertical="center"/>
    </xf>
    <xf numFmtId="0" fontId="13" fillId="0" borderId="15" xfId="0" applyFont="1" applyBorder="1"/>
    <xf numFmtId="0" fontId="18" fillId="5" borderId="13" xfId="48" applyFont="1" applyFill="1" applyBorder="1" applyAlignment="1">
      <alignment horizontal="center" vertical="center"/>
    </xf>
    <xf numFmtId="4" fontId="11" fillId="0" borderId="13" xfId="0" applyNumberFormat="1" applyFont="1" applyFill="1" applyBorder="1" applyAlignment="1">
      <alignment horizontal="center" vertical="center" readingOrder="1"/>
    </xf>
    <xf numFmtId="43" fontId="17" fillId="0" borderId="13" xfId="4" applyFont="1" applyFill="1" applyBorder="1" applyAlignment="1">
      <alignment horizontal="center" vertical="center"/>
    </xf>
    <xf numFmtId="0" fontId="13" fillId="0" borderId="14" xfId="0" applyFont="1" applyBorder="1"/>
    <xf numFmtId="4" fontId="11" fillId="5" borderId="13" xfId="16" applyNumberFormat="1" applyFont="1" applyFill="1" applyBorder="1" applyAlignment="1">
      <alignment horizontal="right" vertical="center"/>
    </xf>
    <xf numFmtId="4" fontId="11" fillId="5" borderId="13" xfId="16" applyNumberFormat="1" applyFont="1" applyFill="1" applyBorder="1" applyAlignment="1">
      <alignment horizontal="center" vertical="center"/>
    </xf>
    <xf numFmtId="0" fontId="13" fillId="0" borderId="16" xfId="0" applyFont="1" applyBorder="1"/>
    <xf numFmtId="0" fontId="13" fillId="0" borderId="18" xfId="0" applyFont="1" applyBorder="1"/>
    <xf numFmtId="0" fontId="13" fillId="0" borderId="19" xfId="0" applyFont="1" applyBorder="1"/>
    <xf numFmtId="0" fontId="20" fillId="5" borderId="13" xfId="48" applyFont="1" applyFill="1" applyBorder="1" applyAlignment="1">
      <alignment horizontal="center" vertical="center"/>
    </xf>
    <xf numFmtId="0" fontId="19" fillId="0" borderId="0" xfId="0" applyFont="1"/>
    <xf numFmtId="0" fontId="13" fillId="0" borderId="0" xfId="0" applyFont="1" applyAlignment="1">
      <alignment horizontal="center"/>
    </xf>
    <xf numFmtId="0" fontId="13" fillId="0" borderId="0" xfId="0" applyFont="1" applyBorder="1" applyAlignment="1">
      <alignment vertical="center"/>
    </xf>
    <xf numFmtId="3" fontId="35" fillId="0" borderId="15" xfId="51" applyNumberFormat="1" applyFont="1" applyFill="1" applyBorder="1" applyAlignment="1">
      <alignment horizontal="center" vertical="center"/>
    </xf>
    <xf numFmtId="0" fontId="13" fillId="0" borderId="0" xfId="0" applyFont="1" applyBorder="1"/>
    <xf numFmtId="0" fontId="19" fillId="0" borderId="0" xfId="0" applyFont="1" applyBorder="1"/>
    <xf numFmtId="0" fontId="13" fillId="0" borderId="13" xfId="0" applyFont="1" applyFill="1" applyBorder="1"/>
    <xf numFmtId="0" fontId="13" fillId="0" borderId="0" xfId="0" applyFont="1" applyFill="1"/>
    <xf numFmtId="0" fontId="19" fillId="0" borderId="0" xfId="0" applyFont="1" applyFill="1"/>
    <xf numFmtId="0" fontId="10" fillId="0" borderId="8" xfId="44" applyFont="1" applyBorder="1" applyAlignment="1">
      <alignment vertical="center"/>
    </xf>
    <xf numFmtId="0" fontId="33" fillId="0" borderId="0" xfId="56" applyFont="1" applyFill="1" applyAlignment="1">
      <alignment horizontal="left" vertical="center"/>
    </xf>
    <xf numFmtId="0" fontId="31" fillId="0" borderId="0" xfId="55" applyFill="1" applyAlignment="1">
      <alignment vertical="center"/>
    </xf>
    <xf numFmtId="0" fontId="30" fillId="0" borderId="0" xfId="54" applyFill="1"/>
    <xf numFmtId="0" fontId="13" fillId="0" borderId="0" xfId="0" applyFont="1" applyFill="1" applyAlignment="1">
      <alignment vertical="center"/>
    </xf>
    <xf numFmtId="0" fontId="10" fillId="0" borderId="0" xfId="44" applyFont="1" applyBorder="1" applyAlignment="1">
      <alignment vertical="center"/>
    </xf>
    <xf numFmtId="0" fontId="13" fillId="0" borderId="8" xfId="0" applyFont="1" applyBorder="1"/>
    <xf numFmtId="0" fontId="13" fillId="4" borderId="13" xfId="0" applyFont="1" applyFill="1" applyBorder="1" applyAlignment="1">
      <alignment horizontal="left"/>
    </xf>
    <xf numFmtId="0" fontId="13" fillId="0" borderId="13" xfId="0" applyFont="1" applyBorder="1" applyAlignment="1">
      <alignment horizontal="left"/>
    </xf>
    <xf numFmtId="0" fontId="13" fillId="0" borderId="0" xfId="0" applyFont="1" applyAlignment="1">
      <alignment horizontal="left" vertical="center"/>
    </xf>
    <xf numFmtId="0" fontId="13" fillId="0" borderId="17" xfId="0" applyFont="1" applyBorder="1" applyAlignment="1">
      <alignment horizontal="left"/>
    </xf>
    <xf numFmtId="0" fontId="13" fillId="0" borderId="0" xfId="0" applyFont="1" applyAlignment="1">
      <alignment horizontal="left"/>
    </xf>
    <xf numFmtId="0" fontId="13" fillId="0" borderId="0" xfId="0" applyFont="1" applyAlignment="1"/>
    <xf numFmtId="0" fontId="10" fillId="2" borderId="4" xfId="44" applyFont="1" applyFill="1" applyBorder="1" applyAlignment="1">
      <alignment horizontal="center" vertical="center"/>
    </xf>
    <xf numFmtId="0" fontId="10" fillId="2" borderId="6" xfId="44" applyFont="1" applyFill="1" applyBorder="1" applyAlignment="1">
      <alignment horizontal="center" vertical="center"/>
    </xf>
    <xf numFmtId="0" fontId="10" fillId="2" borderId="10" xfId="44" applyFont="1" applyFill="1" applyBorder="1" applyAlignment="1">
      <alignment horizontal="center" vertical="center"/>
    </xf>
    <xf numFmtId="0" fontId="10" fillId="2" borderId="11" xfId="44" applyFont="1" applyFill="1" applyBorder="1" applyAlignment="1">
      <alignment horizontal="center" vertical="center"/>
    </xf>
    <xf numFmtId="0" fontId="10" fillId="2" borderId="7" xfId="44" applyFont="1" applyFill="1" applyBorder="1" applyAlignment="1">
      <alignment horizontal="center" vertical="center"/>
    </xf>
    <xf numFmtId="0" fontId="10" fillId="2" borderId="9" xfId="44" applyFont="1" applyFill="1" applyBorder="1" applyAlignment="1">
      <alignment horizontal="center" vertical="center"/>
    </xf>
    <xf numFmtId="164" fontId="11" fillId="4" borderId="13" xfId="16" applyNumberFormat="1" applyFont="1" applyFill="1" applyBorder="1" applyAlignment="1">
      <alignment horizontal="center" vertical="center"/>
    </xf>
    <xf numFmtId="0" fontId="10" fillId="2" borderId="1" xfId="44" applyFont="1" applyFill="1" applyBorder="1" applyAlignment="1">
      <alignment horizontal="center" vertical="center"/>
    </xf>
    <xf numFmtId="0" fontId="10" fillId="3" borderId="28" xfId="44" applyFont="1" applyFill="1" applyBorder="1" applyAlignment="1">
      <alignment horizontal="center" vertical="center"/>
    </xf>
    <xf numFmtId="4" fontId="11" fillId="4" borderId="13" xfId="16" applyNumberFormat="1" applyFont="1" applyFill="1" applyBorder="1" applyAlignment="1">
      <alignment horizontal="center" vertical="center"/>
    </xf>
    <xf numFmtId="0" fontId="5" fillId="2" borderId="4" xfId="44" applyFont="1" applyFill="1" applyBorder="1" applyAlignment="1">
      <alignment horizontal="center" vertical="center"/>
    </xf>
    <xf numFmtId="0" fontId="5" fillId="2" borderId="3" xfId="44" applyFont="1" applyFill="1" applyBorder="1" applyAlignment="1">
      <alignment horizontal="center" vertical="center"/>
    </xf>
    <xf numFmtId="0" fontId="5" fillId="2" borderId="6" xfId="44" applyFont="1" applyFill="1" applyBorder="1" applyAlignment="1">
      <alignment horizontal="center" vertical="center"/>
    </xf>
    <xf numFmtId="0" fontId="5" fillId="2" borderId="10" xfId="44" applyFont="1" applyFill="1" applyBorder="1" applyAlignment="1">
      <alignment horizontal="center" vertical="center"/>
    </xf>
    <xf numFmtId="0" fontId="5" fillId="2" borderId="2" xfId="44" applyFont="1" applyFill="1" applyBorder="1" applyAlignment="1">
      <alignment horizontal="center" vertical="center"/>
    </xf>
    <xf numFmtId="0" fontId="5" fillId="2" borderId="11" xfId="44" applyFont="1" applyFill="1" applyBorder="1" applyAlignment="1">
      <alignment horizontal="center" vertical="center"/>
    </xf>
    <xf numFmtId="0" fontId="5" fillId="2" borderId="7" xfId="44" applyFont="1" applyFill="1" applyBorder="1" applyAlignment="1">
      <alignment horizontal="center" vertical="center"/>
    </xf>
    <xf numFmtId="0" fontId="5" fillId="2" borderId="1" xfId="44" applyFont="1" applyFill="1" applyBorder="1" applyAlignment="1">
      <alignment horizontal="center" vertical="center"/>
    </xf>
    <xf numFmtId="0" fontId="5" fillId="2" borderId="9" xfId="44" applyFont="1" applyFill="1" applyBorder="1" applyAlignment="1">
      <alignment horizontal="center" vertical="center"/>
    </xf>
    <xf numFmtId="0" fontId="5" fillId="3" borderId="28" xfId="44" applyFont="1" applyFill="1" applyBorder="1" applyAlignment="1">
      <alignment horizontal="center" vertical="center"/>
    </xf>
    <xf numFmtId="0" fontId="13" fillId="4" borderId="0" xfId="0" applyFont="1" applyFill="1" applyBorder="1"/>
    <xf numFmtId="0" fontId="6" fillId="4" borderId="14" xfId="48" applyFont="1" applyFill="1" applyBorder="1" applyAlignment="1">
      <alignment vertical="center"/>
    </xf>
    <xf numFmtId="0" fontId="6" fillId="0" borderId="13" xfId="53" applyFont="1" applyFill="1" applyBorder="1" applyAlignment="1">
      <alignment horizontal="left" vertical="center"/>
    </xf>
    <xf numFmtId="0" fontId="6" fillId="0" borderId="15" xfId="49" applyFont="1" applyFill="1" applyBorder="1" applyAlignment="1">
      <alignment horizontal="center" vertical="center"/>
    </xf>
    <xf numFmtId="43" fontId="6" fillId="0" borderId="16" xfId="16" applyFont="1" applyFill="1" applyBorder="1" applyAlignment="1">
      <alignment horizontal="right" vertical="center"/>
    </xf>
    <xf numFmtId="165" fontId="6" fillId="0" borderId="16" xfId="16" applyNumberFormat="1" applyFont="1" applyFill="1" applyBorder="1" applyAlignment="1">
      <alignment horizontal="right" vertical="center"/>
    </xf>
    <xf numFmtId="0" fontId="6" fillId="0" borderId="14" xfId="48" applyFont="1" applyFill="1" applyBorder="1" applyAlignment="1">
      <alignment vertical="center"/>
    </xf>
    <xf numFmtId="0" fontId="6" fillId="0" borderId="15" xfId="48" applyFont="1" applyFill="1" applyBorder="1" applyAlignment="1">
      <alignment horizontal="center" vertical="center"/>
    </xf>
    <xf numFmtId="0" fontId="6" fillId="0" borderId="16" xfId="48" applyFont="1" applyFill="1" applyBorder="1" applyAlignment="1">
      <alignment vertical="center"/>
    </xf>
    <xf numFmtId="0" fontId="6" fillId="0" borderId="15" xfId="0" applyFont="1" applyBorder="1" applyAlignment="1">
      <alignment vertical="center"/>
    </xf>
    <xf numFmtId="0" fontId="6" fillId="0" borderId="15" xfId="46" applyFont="1" applyFill="1" applyBorder="1" applyAlignment="1">
      <alignment horizontal="center" vertical="center"/>
    </xf>
    <xf numFmtId="0" fontId="6" fillId="0" borderId="15" xfId="24" applyFont="1" applyFill="1" applyBorder="1" applyAlignment="1">
      <alignment horizontal="center" vertical="center"/>
    </xf>
    <xf numFmtId="0" fontId="6" fillId="5" borderId="14" xfId="48" applyFont="1" applyFill="1" applyBorder="1" applyAlignment="1">
      <alignment horizontal="left" vertical="center"/>
    </xf>
    <xf numFmtId="0" fontId="6" fillId="4" borderId="15" xfId="48" applyFont="1" applyFill="1" applyBorder="1" applyAlignment="1">
      <alignment horizontal="center" vertical="center"/>
    </xf>
    <xf numFmtId="0" fontId="6" fillId="4" borderId="16" xfId="48" applyFont="1" applyFill="1" applyBorder="1" applyAlignment="1">
      <alignment vertical="center"/>
    </xf>
    <xf numFmtId="0" fontId="6" fillId="0" borderId="14" xfId="46" applyFont="1" applyFill="1" applyBorder="1" applyAlignment="1">
      <alignment horizontal="left" vertical="center"/>
    </xf>
    <xf numFmtId="0" fontId="6" fillId="0" borderId="15" xfId="48" applyFont="1" applyFill="1" applyBorder="1" applyAlignment="1">
      <alignment vertical="center"/>
    </xf>
    <xf numFmtId="0" fontId="40" fillId="0" borderId="15" xfId="0" applyFont="1" applyFill="1" applyBorder="1" applyAlignment="1">
      <alignment vertical="center"/>
    </xf>
    <xf numFmtId="0" fontId="40" fillId="0" borderId="16" xfId="0" applyFont="1" applyFill="1" applyBorder="1" applyAlignment="1">
      <alignment vertical="center"/>
    </xf>
    <xf numFmtId="0" fontId="6" fillId="0" borderId="15" xfId="0" applyFont="1" applyFill="1" applyBorder="1"/>
    <xf numFmtId="0" fontId="6" fillId="0" borderId="16" xfId="0" applyFont="1" applyFill="1" applyBorder="1"/>
    <xf numFmtId="0" fontId="6" fillId="0" borderId="14" xfId="0" applyFont="1" applyFill="1" applyBorder="1" applyAlignment="1">
      <alignment vertical="center"/>
    </xf>
    <xf numFmtId="3" fontId="6" fillId="0" borderId="15" xfId="51" applyNumberFormat="1" applyFont="1" applyFill="1" applyBorder="1" applyAlignment="1">
      <alignment horizontal="center" vertical="center"/>
    </xf>
    <xf numFmtId="0" fontId="6" fillId="0" borderId="16" xfId="51" applyFont="1" applyFill="1" applyBorder="1" applyAlignment="1">
      <alignment horizontal="left" vertical="center"/>
    </xf>
    <xf numFmtId="0" fontId="9" fillId="0" borderId="14" xfId="0" applyFont="1" applyBorder="1"/>
    <xf numFmtId="0" fontId="6" fillId="0" borderId="14" xfId="51" applyFont="1" applyFill="1" applyBorder="1" applyAlignment="1">
      <alignment horizontal="left" vertical="center"/>
    </xf>
    <xf numFmtId="3" fontId="9" fillId="0" borderId="15" xfId="51" applyNumberFormat="1" applyFont="1" applyFill="1" applyBorder="1" applyAlignment="1">
      <alignment horizontal="center" vertical="center"/>
    </xf>
    <xf numFmtId="0" fontId="6" fillId="5" borderId="14" xfId="51" applyFont="1" applyFill="1" applyBorder="1" applyAlignment="1">
      <alignment horizontal="left" vertical="center"/>
    </xf>
    <xf numFmtId="0" fontId="40" fillId="0" borderId="14" xfId="51" applyFont="1" applyFill="1" applyBorder="1" applyAlignment="1">
      <alignment horizontal="left" vertical="center"/>
    </xf>
    <xf numFmtId="0" fontId="41" fillId="5" borderId="14" xfId="51" applyFont="1" applyFill="1" applyBorder="1" applyAlignment="1">
      <alignment horizontal="left" vertical="center"/>
    </xf>
    <xf numFmtId="0" fontId="6" fillId="4" borderId="14" xfId="51" applyFont="1" applyFill="1" applyBorder="1" applyAlignment="1">
      <alignment horizontal="left" vertical="center"/>
    </xf>
    <xf numFmtId="0" fontId="41" fillId="0" borderId="14" xfId="51" applyFont="1" applyFill="1" applyBorder="1" applyAlignment="1">
      <alignment horizontal="left" vertical="center"/>
    </xf>
    <xf numFmtId="0" fontId="6" fillId="5" borderId="15" xfId="49" applyFont="1" applyFill="1" applyBorder="1" applyAlignment="1">
      <alignment horizontal="center" vertical="center"/>
    </xf>
    <xf numFmtId="0" fontId="6" fillId="0" borderId="15" xfId="45" applyFont="1" applyFill="1" applyBorder="1" applyAlignment="1">
      <alignment horizontal="center" vertical="center"/>
    </xf>
    <xf numFmtId="1" fontId="6" fillId="0" borderId="15" xfId="48" applyNumberFormat="1" applyFont="1" applyFill="1" applyBorder="1" applyAlignment="1">
      <alignment horizontal="center" vertical="center"/>
    </xf>
    <xf numFmtId="0" fontId="6" fillId="0" borderId="14" xfId="45" applyFont="1" applyFill="1" applyBorder="1" applyAlignment="1">
      <alignment horizontal="left" vertical="center"/>
    </xf>
    <xf numFmtId="0" fontId="6" fillId="0" borderId="15" xfId="45" applyFont="1" applyFill="1" applyBorder="1" applyAlignment="1">
      <alignment horizontal="left" vertical="center"/>
    </xf>
    <xf numFmtId="0" fontId="6" fillId="0" borderId="16" xfId="45" applyFont="1" applyFill="1" applyBorder="1" applyAlignment="1">
      <alignment horizontal="left" vertical="center"/>
    </xf>
    <xf numFmtId="0" fontId="6" fillId="4" borderId="15" xfId="48" applyFont="1" applyFill="1" applyBorder="1" applyAlignment="1">
      <alignment vertical="center"/>
    </xf>
    <xf numFmtId="0" fontId="6" fillId="0" borderId="14" xfId="0" applyFont="1" applyBorder="1" applyAlignment="1">
      <alignment vertical="center"/>
    </xf>
    <xf numFmtId="0" fontId="40" fillId="0" borderId="14" xfId="48" applyFont="1" applyFill="1" applyBorder="1" applyAlignment="1">
      <alignment vertical="center"/>
    </xf>
    <xf numFmtId="0" fontId="40" fillId="0" borderId="16" xfId="48" applyFont="1" applyFill="1" applyBorder="1" applyAlignment="1">
      <alignment vertical="center"/>
    </xf>
    <xf numFmtId="0" fontId="5" fillId="2" borderId="1" xfId="44" applyFont="1" applyFill="1" applyBorder="1" applyAlignment="1">
      <alignment vertical="center"/>
    </xf>
    <xf numFmtId="0" fontId="37" fillId="5" borderId="13" xfId="0" applyFont="1" applyFill="1" applyBorder="1" applyAlignment="1">
      <alignment vertical="center"/>
    </xf>
    <xf numFmtId="0" fontId="37" fillId="0" borderId="13" xfId="46" applyFont="1" applyFill="1" applyBorder="1" applyAlignment="1">
      <alignment horizontal="left" vertical="center"/>
    </xf>
    <xf numFmtId="0" fontId="37" fillId="0" borderId="13" xfId="46" applyFont="1" applyFill="1" applyBorder="1" applyAlignment="1">
      <alignment horizontal="center" vertical="center"/>
    </xf>
    <xf numFmtId="0" fontId="39" fillId="0" borderId="13" xfId="46" applyFont="1" applyFill="1" applyBorder="1" applyAlignment="1">
      <alignment horizontal="left" vertical="center"/>
    </xf>
    <xf numFmtId="0" fontId="37" fillId="5" borderId="13" xfId="46" applyFont="1" applyFill="1" applyBorder="1" applyAlignment="1">
      <alignment horizontal="left" vertical="center"/>
    </xf>
    <xf numFmtId="0" fontId="43" fillId="0" borderId="24" xfId="0" applyFont="1" applyFill="1" applyBorder="1" applyAlignment="1">
      <alignment vertical="center"/>
    </xf>
    <xf numFmtId="0" fontId="29" fillId="0" borderId="13" xfId="47" applyFont="1" applyFill="1" applyBorder="1" applyAlignment="1">
      <alignment horizontal="left" vertical="center"/>
    </xf>
    <xf numFmtId="0" fontId="44" fillId="0" borderId="13" xfId="48" applyFont="1" applyFill="1" applyBorder="1" applyAlignment="1">
      <alignment horizontal="center" vertical="center"/>
    </xf>
    <xf numFmtId="0" fontId="37" fillId="4" borderId="13" xfId="46" applyFont="1" applyFill="1" applyBorder="1" applyAlignment="1">
      <alignment horizontal="center" vertical="center"/>
    </xf>
    <xf numFmtId="0" fontId="6" fillId="4" borderId="13" xfId="0" applyFont="1" applyFill="1" applyBorder="1" applyAlignment="1">
      <alignment vertical="center"/>
    </xf>
    <xf numFmtId="49" fontId="6" fillId="4" borderId="15" xfId="0" applyNumberFormat="1" applyFont="1" applyFill="1" applyBorder="1" applyAlignment="1">
      <alignment vertical="center"/>
    </xf>
    <xf numFmtId="0" fontId="46" fillId="4" borderId="13" xfId="0" applyFont="1" applyFill="1" applyBorder="1"/>
    <xf numFmtId="0" fontId="29" fillId="4" borderId="13" xfId="0" applyFont="1" applyFill="1" applyBorder="1" applyAlignment="1">
      <alignment vertical="center"/>
    </xf>
    <xf numFmtId="0" fontId="29" fillId="4" borderId="13" xfId="0" applyFont="1" applyFill="1" applyBorder="1" applyAlignment="1">
      <alignment horizontal="left" vertical="center"/>
    </xf>
    <xf numFmtId="0" fontId="9" fillId="0" borderId="13" xfId="0" applyFont="1" applyBorder="1"/>
    <xf numFmtId="0" fontId="9" fillId="0" borderId="15" xfId="0" applyFont="1" applyBorder="1" applyAlignment="1">
      <alignment horizontal="center"/>
    </xf>
    <xf numFmtId="0" fontId="6" fillId="0" borderId="16" xfId="0" applyFont="1" applyBorder="1" applyAlignment="1">
      <alignment vertical="center"/>
    </xf>
    <xf numFmtId="0" fontId="6" fillId="0" borderId="13" xfId="0" applyFont="1" applyFill="1" applyBorder="1" applyAlignment="1">
      <alignment vertical="center"/>
    </xf>
    <xf numFmtId="0" fontId="6" fillId="0" borderId="17" xfId="0" applyFont="1" applyFill="1" applyBorder="1" applyAlignment="1">
      <alignment vertical="center"/>
    </xf>
    <xf numFmtId="0" fontId="6" fillId="0" borderId="30" xfId="49" applyFont="1" applyFill="1" applyBorder="1" applyAlignment="1">
      <alignment horizontal="center" vertical="center"/>
    </xf>
    <xf numFmtId="0" fontId="6" fillId="0" borderId="19" xfId="49" applyFont="1" applyFill="1" applyBorder="1" applyAlignment="1">
      <alignment horizontal="center" vertical="center"/>
    </xf>
    <xf numFmtId="0" fontId="44" fillId="0" borderId="13" xfId="40" applyFont="1" applyFill="1" applyBorder="1" applyAlignment="1">
      <alignment horizontal="left" vertical="center"/>
    </xf>
    <xf numFmtId="0" fontId="6" fillId="0" borderId="13" xfId="51" applyFont="1" applyFill="1" applyBorder="1" applyAlignment="1">
      <alignment horizontal="left" vertical="center"/>
    </xf>
    <xf numFmtId="0" fontId="37" fillId="0" borderId="13" xfId="51" applyFont="1" applyFill="1" applyBorder="1" applyAlignment="1">
      <alignment vertical="center"/>
    </xf>
    <xf numFmtId="0" fontId="45" fillId="0" borderId="13" xfId="40" applyFont="1" applyFill="1" applyBorder="1" applyAlignment="1">
      <alignment horizontal="center" vertical="center"/>
    </xf>
    <xf numFmtId="0" fontId="6" fillId="0" borderId="13" xfId="40" applyFont="1" applyFill="1" applyBorder="1" applyAlignment="1">
      <alignment vertical="center"/>
    </xf>
    <xf numFmtId="0" fontId="40" fillId="0" borderId="15" xfId="51" applyFont="1" applyFill="1" applyBorder="1" applyAlignment="1">
      <alignment horizontal="left" vertical="center"/>
    </xf>
    <xf numFmtId="0" fontId="40" fillId="0" borderId="14" xfId="0" applyFont="1" applyFill="1" applyBorder="1" applyAlignment="1">
      <alignment vertical="center"/>
    </xf>
    <xf numFmtId="0" fontId="9" fillId="0" borderId="15" xfId="0" applyFont="1" applyFill="1" applyBorder="1" applyAlignment="1">
      <alignment vertical="center"/>
    </xf>
    <xf numFmtId="0" fontId="45" fillId="0" borderId="13" xfId="40" applyFont="1" applyFill="1" applyBorder="1" applyAlignment="1">
      <alignment vertical="center"/>
    </xf>
    <xf numFmtId="0" fontId="29" fillId="0" borderId="13" xfId="51" applyFont="1" applyFill="1" applyBorder="1" applyAlignment="1">
      <alignment vertical="center"/>
    </xf>
    <xf numFmtId="0" fontId="48" fillId="0" borderId="13" xfId="0" applyFont="1" applyFill="1" applyBorder="1" applyAlignment="1">
      <alignment vertical="center"/>
    </xf>
    <xf numFmtId="0" fontId="38" fillId="0" borderId="13" xfId="0" applyFont="1" applyFill="1" applyBorder="1" applyAlignment="1">
      <alignment horizontal="center" vertical="center"/>
    </xf>
    <xf numFmtId="0" fontId="41" fillId="0" borderId="15" xfId="51" applyFont="1" applyFill="1" applyBorder="1" applyAlignment="1">
      <alignment horizontal="left" vertical="center"/>
    </xf>
    <xf numFmtId="0" fontId="6" fillId="0" borderId="15" xfId="51" applyFont="1" applyFill="1" applyBorder="1" applyAlignment="1">
      <alignment horizontal="left" vertical="center"/>
    </xf>
    <xf numFmtId="0" fontId="40" fillId="0" borderId="13" xfId="0" applyFont="1" applyFill="1" applyBorder="1" applyAlignment="1">
      <alignment vertical="center"/>
    </xf>
    <xf numFmtId="0" fontId="6" fillId="0" borderId="13" xfId="45" applyFont="1" applyFill="1" applyBorder="1" applyAlignment="1">
      <alignment horizontal="center" vertical="center"/>
    </xf>
    <xf numFmtId="0" fontId="6" fillId="5" borderId="15" xfId="51" applyFont="1" applyFill="1" applyBorder="1" applyAlignment="1">
      <alignment horizontal="left" vertical="center"/>
    </xf>
    <xf numFmtId="0" fontId="41" fillId="5" borderId="15" xfId="51" applyFont="1" applyFill="1" applyBorder="1" applyAlignment="1">
      <alignment horizontal="left" vertical="center"/>
    </xf>
    <xf numFmtId="0" fontId="40" fillId="0" borderId="13" xfId="0" applyFont="1" applyBorder="1" applyAlignment="1">
      <alignment vertical="center"/>
    </xf>
    <xf numFmtId="0" fontId="9" fillId="0" borderId="14" xfId="0" applyFont="1" applyBorder="1" applyAlignment="1">
      <alignment horizontal="center"/>
    </xf>
    <xf numFmtId="0" fontId="6" fillId="0" borderId="18" xfId="49" applyFont="1" applyFill="1" applyBorder="1" applyAlignment="1">
      <alignment vertical="center"/>
    </xf>
    <xf numFmtId="0" fontId="43" fillId="0" borderId="14" xfId="0" applyFont="1" applyFill="1" applyBorder="1" applyAlignment="1">
      <alignment vertical="center"/>
    </xf>
    <xf numFmtId="0" fontId="48" fillId="0" borderId="14" xfId="0" applyFont="1" applyFill="1" applyBorder="1" applyAlignment="1">
      <alignment vertical="center"/>
    </xf>
    <xf numFmtId="0" fontId="27" fillId="0" borderId="14" xfId="0" applyFont="1" applyFill="1" applyBorder="1" applyAlignment="1">
      <alignment vertical="center"/>
    </xf>
    <xf numFmtId="0" fontId="29" fillId="0" borderId="13" xfId="0" applyFont="1" applyFill="1" applyBorder="1" applyAlignment="1">
      <alignment vertical="center"/>
    </xf>
    <xf numFmtId="0" fontId="45" fillId="0" borderId="13" xfId="48" applyFont="1" applyFill="1" applyBorder="1" applyAlignment="1">
      <alignment horizontal="center" vertical="center"/>
    </xf>
    <xf numFmtId="0" fontId="39" fillId="0" borderId="13" xfId="49" applyFont="1" applyFill="1" applyBorder="1" applyAlignment="1">
      <alignment horizontal="center" vertical="center"/>
    </xf>
    <xf numFmtId="0" fontId="39" fillId="0" borderId="16" xfId="48" applyFont="1" applyFill="1" applyBorder="1" applyAlignment="1">
      <alignment vertical="center"/>
    </xf>
    <xf numFmtId="0" fontId="6" fillId="0" borderId="13" xfId="24" applyFont="1" applyFill="1" applyBorder="1" applyAlignment="1">
      <alignment vertical="center"/>
    </xf>
    <xf numFmtId="0" fontId="6" fillId="0" borderId="14" xfId="49" applyFont="1" applyFill="1" applyBorder="1" applyAlignment="1">
      <alignment horizontal="left" vertical="center"/>
    </xf>
    <xf numFmtId="43" fontId="6" fillId="0" borderId="27" xfId="16" applyFont="1" applyFill="1" applyBorder="1" applyAlignment="1">
      <alignment horizontal="right" vertical="center"/>
    </xf>
    <xf numFmtId="0" fontId="6" fillId="0" borderId="13" xfId="49" applyFont="1" applyFill="1" applyBorder="1" applyAlignment="1">
      <alignment vertical="center"/>
    </xf>
    <xf numFmtId="0" fontId="6" fillId="0" borderId="14" xfId="53" applyFont="1" applyFill="1" applyBorder="1" applyAlignment="1">
      <alignment horizontal="left" vertical="center"/>
    </xf>
    <xf numFmtId="0" fontId="37" fillId="0" borderId="13" xfId="49" applyFont="1" applyFill="1" applyBorder="1" applyAlignment="1">
      <alignment horizontal="left" vertical="center"/>
    </xf>
    <xf numFmtId="0" fontId="6" fillId="0" borderId="13" xfId="49" applyFont="1" applyFill="1" applyBorder="1" applyAlignment="1">
      <alignment horizontal="center" vertical="center"/>
    </xf>
    <xf numFmtId="0" fontId="37" fillId="4" borderId="13" xfId="0" applyFont="1" applyFill="1" applyBorder="1" applyAlignment="1">
      <alignment horizontal="left" vertical="center"/>
    </xf>
    <xf numFmtId="0" fontId="38" fillId="4" borderId="13" xfId="0" applyFont="1" applyFill="1" applyBorder="1" applyAlignment="1">
      <alignment horizontal="center" vertical="center"/>
    </xf>
    <xf numFmtId="0" fontId="54" fillId="0" borderId="13" xfId="49" applyFont="1" applyFill="1" applyBorder="1" applyAlignment="1">
      <alignment horizontal="left" vertical="center"/>
    </xf>
    <xf numFmtId="0" fontId="9" fillId="0" borderId="0" xfId="0" applyFont="1" applyAlignment="1">
      <alignment vertical="center"/>
    </xf>
    <xf numFmtId="0" fontId="39" fillId="5" borderId="13" xfId="0" applyFont="1" applyFill="1" applyBorder="1" applyAlignment="1">
      <alignment vertical="center"/>
    </xf>
    <xf numFmtId="0" fontId="6" fillId="0" borderId="16" xfId="46" applyFont="1" applyFill="1" applyBorder="1" applyAlignment="1">
      <alignment horizontal="center" vertical="center"/>
    </xf>
    <xf numFmtId="0" fontId="27" fillId="4" borderId="13" xfId="0" applyFont="1" applyFill="1" applyBorder="1" applyAlignment="1">
      <alignment horizontal="center" vertical="center"/>
    </xf>
    <xf numFmtId="3" fontId="16" fillId="0" borderId="15" xfId="48" applyNumberFormat="1" applyFont="1" applyFill="1" applyBorder="1" applyAlignment="1">
      <alignment horizontal="center" vertical="center" wrapText="1"/>
    </xf>
    <xf numFmtId="0" fontId="10" fillId="0" borderId="12" xfId="45" applyFont="1" applyFill="1" applyBorder="1" applyAlignment="1">
      <alignment horizontal="center" vertical="center"/>
    </xf>
    <xf numFmtId="49" fontId="10" fillId="0" borderId="13" xfId="0" applyNumberFormat="1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  <xf numFmtId="49" fontId="10" fillId="0" borderId="13" xfId="0" applyNumberFormat="1" applyFont="1" applyFill="1" applyBorder="1" applyAlignment="1">
      <alignment vertical="center"/>
    </xf>
    <xf numFmtId="0" fontId="10" fillId="0" borderId="13" xfId="0" applyFont="1" applyFill="1" applyBorder="1" applyAlignment="1">
      <alignment vertical="center"/>
    </xf>
    <xf numFmtId="0" fontId="10" fillId="0" borderId="13" xfId="46" applyFont="1" applyFill="1" applyBorder="1" applyAlignment="1">
      <alignment horizontal="center" vertical="center"/>
    </xf>
    <xf numFmtId="0" fontId="10" fillId="0" borderId="13" xfId="45" applyFont="1" applyFill="1" applyBorder="1" applyAlignment="1">
      <alignment horizontal="center" vertical="center"/>
    </xf>
    <xf numFmtId="0" fontId="56" fillId="0" borderId="13" xfId="0" applyFont="1" applyFill="1" applyBorder="1" applyAlignment="1">
      <alignment vertical="center"/>
    </xf>
    <xf numFmtId="0" fontId="56" fillId="0" borderId="13" xfId="0" applyFont="1" applyFill="1" applyBorder="1" applyAlignment="1">
      <alignment horizontal="center" vertical="center"/>
    </xf>
    <xf numFmtId="0" fontId="12" fillId="0" borderId="13" xfId="0" applyFont="1" applyFill="1" applyBorder="1" applyAlignment="1">
      <alignment vertical="center"/>
    </xf>
    <xf numFmtId="17" fontId="10" fillId="0" borderId="13" xfId="46" applyNumberFormat="1" applyFont="1" applyFill="1" applyBorder="1" applyAlignment="1">
      <alignment horizontal="center" vertical="center"/>
    </xf>
    <xf numFmtId="17" fontId="10" fillId="0" borderId="13" xfId="46" quotePrefix="1" applyNumberFormat="1" applyFont="1" applyFill="1" applyBorder="1" applyAlignment="1">
      <alignment horizontal="center" vertical="center"/>
    </xf>
    <xf numFmtId="0" fontId="10" fillId="0" borderId="20" xfId="45" applyFont="1" applyFill="1" applyBorder="1" applyAlignment="1">
      <alignment horizontal="center" vertical="center"/>
    </xf>
    <xf numFmtId="43" fontId="43" fillId="0" borderId="13" xfId="16" applyFont="1" applyFill="1" applyBorder="1" applyAlignment="1">
      <alignment horizontal="right" vertical="center"/>
    </xf>
    <xf numFmtId="43" fontId="43" fillId="0" borderId="17" xfId="16" applyFont="1" applyFill="1" applyBorder="1" applyAlignment="1">
      <alignment horizontal="right" vertical="center"/>
    </xf>
    <xf numFmtId="43" fontId="43" fillId="0" borderId="20" xfId="16" applyFont="1" applyFill="1" applyBorder="1" applyAlignment="1">
      <alignment horizontal="right" vertical="center"/>
    </xf>
    <xf numFmtId="0" fontId="6" fillId="4" borderId="14" xfId="0" applyFont="1" applyFill="1" applyBorder="1" applyAlignment="1">
      <alignment vertical="center"/>
    </xf>
    <xf numFmtId="0" fontId="55" fillId="0" borderId="0" xfId="44" applyFont="1" applyFill="1" applyBorder="1" applyAlignment="1">
      <alignment vertical="center"/>
    </xf>
    <xf numFmtId="0" fontId="11" fillId="0" borderId="0" xfId="44" applyFont="1" applyBorder="1" applyAlignment="1">
      <alignment vertical="center"/>
    </xf>
    <xf numFmtId="0" fontId="11" fillId="0" borderId="0" xfId="44" applyFont="1" applyBorder="1" applyAlignment="1">
      <alignment horizontal="left" vertical="center"/>
    </xf>
    <xf numFmtId="0" fontId="5" fillId="0" borderId="0" xfId="44" applyFont="1" applyBorder="1" applyAlignment="1">
      <alignment vertical="center"/>
    </xf>
    <xf numFmtId="0" fontId="20" fillId="0" borderId="0" xfId="44" applyFont="1" applyBorder="1" applyAlignment="1">
      <alignment vertical="center"/>
    </xf>
    <xf numFmtId="0" fontId="20" fillId="0" borderId="0" xfId="44" quotePrefix="1" applyFont="1" applyBorder="1" applyAlignment="1">
      <alignment vertical="center"/>
    </xf>
    <xf numFmtId="0" fontId="11" fillId="0" borderId="0" xfId="44" applyFont="1" applyFill="1" applyBorder="1" applyAlignment="1">
      <alignment vertical="center"/>
    </xf>
    <xf numFmtId="0" fontId="10" fillId="0" borderId="0" xfId="44" applyFont="1" applyFill="1" applyBorder="1" applyAlignment="1">
      <alignment horizontal="center" vertical="center"/>
    </xf>
    <xf numFmtId="0" fontId="11" fillId="0" borderId="0" xfId="44" applyFont="1" applyFill="1" applyBorder="1" applyAlignment="1">
      <alignment horizontal="left" vertical="center"/>
    </xf>
    <xf numFmtId="0" fontId="20" fillId="0" borderId="8" xfId="44" applyFont="1" applyBorder="1" applyAlignment="1">
      <alignment vertical="center"/>
    </xf>
    <xf numFmtId="0" fontId="20" fillId="0" borderId="13" xfId="46" applyFont="1" applyFill="1" applyBorder="1" applyAlignment="1">
      <alignment horizontal="center" vertical="center"/>
    </xf>
    <xf numFmtId="0" fontId="19" fillId="0" borderId="0" xfId="0" applyFont="1" applyAlignment="1">
      <alignment vertical="center"/>
    </xf>
    <xf numFmtId="0" fontId="19" fillId="0" borderId="0" xfId="0" applyFont="1" applyBorder="1" applyAlignment="1">
      <alignment vertical="center"/>
    </xf>
    <xf numFmtId="0" fontId="39" fillId="0" borderId="0" xfId="46" applyFont="1" applyFill="1" applyBorder="1" applyAlignment="1">
      <alignment horizontal="center" vertical="center"/>
    </xf>
    <xf numFmtId="43" fontId="27" fillId="0" borderId="13" xfId="16" applyFont="1" applyFill="1" applyBorder="1" applyAlignment="1">
      <alignment horizontal="right" vertical="center"/>
    </xf>
    <xf numFmtId="0" fontId="27" fillId="0" borderId="15" xfId="46" applyFont="1" applyFill="1" applyBorder="1" applyAlignment="1">
      <alignment horizontal="center" vertical="center"/>
    </xf>
    <xf numFmtId="0" fontId="27" fillId="0" borderId="16" xfId="46" applyFont="1" applyFill="1" applyBorder="1" applyAlignment="1">
      <alignment horizontal="center" vertical="center"/>
    </xf>
    <xf numFmtId="0" fontId="27" fillId="0" borderId="14" xfId="0" applyFont="1" applyBorder="1" applyAlignment="1">
      <alignment vertical="center"/>
    </xf>
    <xf numFmtId="164" fontId="6" fillId="0" borderId="15" xfId="50" applyNumberFormat="1" applyFont="1" applyBorder="1" applyAlignment="1">
      <alignment horizontal="center" vertical="center" wrapText="1"/>
    </xf>
    <xf numFmtId="4" fontId="40" fillId="0" borderId="15" xfId="50" applyNumberFormat="1" applyFont="1" applyFill="1" applyBorder="1" applyAlignment="1">
      <alignment horizontal="center" vertical="center" wrapText="1"/>
    </xf>
    <xf numFmtId="3" fontId="40" fillId="0" borderId="15" xfId="48" applyNumberFormat="1" applyFont="1" applyFill="1" applyBorder="1" applyAlignment="1">
      <alignment horizontal="center" vertical="center" wrapText="1"/>
    </xf>
    <xf numFmtId="0" fontId="59" fillId="0" borderId="15" xfId="0" applyFont="1" applyBorder="1" applyAlignment="1">
      <alignment vertical="center"/>
    </xf>
    <xf numFmtId="0" fontId="59" fillId="0" borderId="16" xfId="0" applyFont="1" applyBorder="1" applyAlignment="1">
      <alignment vertical="center" wrapText="1"/>
    </xf>
    <xf numFmtId="43" fontId="27" fillId="0" borderId="20" xfId="16" applyFont="1" applyFill="1" applyBorder="1" applyAlignment="1">
      <alignment horizontal="right" vertical="center"/>
    </xf>
    <xf numFmtId="0" fontId="5" fillId="0" borderId="14" xfId="0" applyFont="1" applyBorder="1" applyAlignment="1">
      <alignment vertical="center"/>
    </xf>
    <xf numFmtId="0" fontId="10" fillId="0" borderId="0" xfId="44" applyFont="1" applyBorder="1" applyAlignment="1">
      <alignment horizontal="left" vertical="center"/>
    </xf>
    <xf numFmtId="3" fontId="40" fillId="0" borderId="15" xfId="48" quotePrefix="1" applyNumberFormat="1" applyFont="1" applyFill="1" applyBorder="1" applyAlignment="1">
      <alignment horizontal="center" vertical="center" wrapText="1"/>
    </xf>
    <xf numFmtId="0" fontId="20" fillId="0" borderId="0" xfId="44" quotePrefix="1" applyFont="1" applyBorder="1" applyAlignment="1">
      <alignment horizontal="left" vertical="center"/>
    </xf>
    <xf numFmtId="0" fontId="6" fillId="0" borderId="16" xfId="46" applyFont="1" applyFill="1" applyBorder="1" applyAlignment="1">
      <alignment horizontal="left" vertical="center"/>
    </xf>
    <xf numFmtId="0" fontId="43" fillId="0" borderId="15" xfId="0" applyFont="1" applyFill="1" applyBorder="1" applyAlignment="1">
      <alignment horizontal="left" vertical="center"/>
    </xf>
    <xf numFmtId="0" fontId="43" fillId="0" borderId="16" xfId="0" applyFont="1" applyFill="1" applyBorder="1" applyAlignment="1">
      <alignment horizontal="left" vertical="center"/>
    </xf>
    <xf numFmtId="0" fontId="20" fillId="0" borderId="8" xfId="44" quotePrefix="1" applyFont="1" applyBorder="1" applyAlignment="1">
      <alignment horizontal="left" vertical="center"/>
    </xf>
    <xf numFmtId="0" fontId="6" fillId="4" borderId="15" xfId="0" applyFont="1" applyFill="1" applyBorder="1" applyAlignment="1">
      <alignment horizontal="left" vertical="center"/>
    </xf>
    <xf numFmtId="0" fontId="6" fillId="4" borderId="16" xfId="0" applyFont="1" applyFill="1" applyBorder="1" applyAlignment="1">
      <alignment horizontal="left" vertical="center"/>
    </xf>
    <xf numFmtId="0" fontId="6" fillId="4" borderId="14" xfId="0" applyFont="1" applyFill="1" applyBorder="1" applyAlignment="1">
      <alignment horizontal="left" vertical="center"/>
    </xf>
    <xf numFmtId="0" fontId="20" fillId="0" borderId="0" xfId="44" quotePrefix="1" applyFont="1" applyBorder="1" applyAlignment="1">
      <alignment horizontal="left" vertical="center"/>
    </xf>
    <xf numFmtId="0" fontId="6" fillId="0" borderId="14" xfId="0" applyFont="1" applyBorder="1"/>
    <xf numFmtId="0" fontId="6" fillId="0" borderId="16" xfId="0" applyFont="1" applyBorder="1"/>
    <xf numFmtId="0" fontId="6" fillId="0" borderId="15" xfId="48" applyFont="1" applyFill="1" applyBorder="1" applyAlignment="1">
      <alignment horizontal="left" vertical="center"/>
    </xf>
    <xf numFmtId="0" fontId="61" fillId="0" borderId="14" xfId="0" applyFont="1" applyBorder="1" applyAlignment="1">
      <alignment vertical="center"/>
    </xf>
    <xf numFmtId="165" fontId="43" fillId="0" borderId="13" xfId="16" applyNumberFormat="1" applyFont="1" applyFill="1" applyBorder="1" applyAlignment="1">
      <alignment horizontal="right" vertical="center"/>
    </xf>
    <xf numFmtId="0" fontId="55" fillId="0" borderId="0" xfId="0" applyFont="1" applyFill="1" applyBorder="1" applyAlignment="1">
      <alignment vertical="center"/>
    </xf>
    <xf numFmtId="0" fontId="21" fillId="0" borderId="0" xfId="0" applyFont="1" applyFill="1" applyBorder="1" applyAlignment="1">
      <alignment vertical="center"/>
    </xf>
    <xf numFmtId="0" fontId="21" fillId="0" borderId="0" xfId="0" quotePrefix="1" applyFont="1" applyFill="1" applyBorder="1" applyAlignment="1">
      <alignment vertical="center"/>
    </xf>
    <xf numFmtId="49" fontId="21" fillId="0" borderId="0" xfId="0" applyNumberFormat="1" applyFont="1" applyFill="1" applyBorder="1" applyAlignment="1">
      <alignment horizontal="left" vertical="center"/>
    </xf>
    <xf numFmtId="0" fontId="10" fillId="0" borderId="0" xfId="44" quotePrefix="1" applyFont="1" applyBorder="1" applyAlignment="1">
      <alignment horizontal="left" vertical="center"/>
    </xf>
    <xf numFmtId="0" fontId="21" fillId="0" borderId="0" xfId="0" applyFont="1" applyFill="1" applyBorder="1" applyAlignment="1">
      <alignment horizontal="left" vertical="center"/>
    </xf>
    <xf numFmtId="0" fontId="21" fillId="0" borderId="8" xfId="0" applyFont="1" applyFill="1" applyBorder="1" applyAlignment="1">
      <alignment vertical="center"/>
    </xf>
    <xf numFmtId="49" fontId="21" fillId="0" borderId="8" xfId="0" applyNumberFormat="1" applyFont="1" applyFill="1" applyBorder="1" applyAlignment="1">
      <alignment horizontal="left" vertical="center"/>
    </xf>
    <xf numFmtId="0" fontId="22" fillId="0" borderId="8" xfId="0" applyFont="1" applyBorder="1"/>
    <xf numFmtId="4" fontId="62" fillId="0" borderId="12" xfId="0" applyNumberFormat="1" applyFont="1" applyFill="1" applyBorder="1" applyAlignment="1">
      <alignment horizontal="right" vertical="center"/>
    </xf>
    <xf numFmtId="0" fontId="63" fillId="0" borderId="12" xfId="0" applyFont="1" applyBorder="1" applyAlignment="1">
      <alignment vertical="center"/>
    </xf>
    <xf numFmtId="4" fontId="64" fillId="0" borderId="13" xfId="16" quotePrefix="1" applyNumberFormat="1" applyFont="1" applyFill="1" applyBorder="1" applyAlignment="1">
      <alignment horizontal="center" vertical="center"/>
    </xf>
    <xf numFmtId="4" fontId="64" fillId="0" borderId="13" xfId="16" applyNumberFormat="1" applyFont="1" applyFill="1" applyBorder="1" applyAlignment="1">
      <alignment horizontal="right" vertical="center"/>
    </xf>
    <xf numFmtId="0" fontId="63" fillId="0" borderId="13" xfId="0" applyFont="1" applyBorder="1" applyAlignment="1">
      <alignment vertical="center"/>
    </xf>
    <xf numFmtId="4" fontId="65" fillId="0" borderId="13" xfId="0" applyNumberFormat="1" applyFont="1" applyFill="1" applyBorder="1" applyAlignment="1">
      <alignment horizontal="left" vertical="center"/>
    </xf>
    <xf numFmtId="49" fontId="12" fillId="0" borderId="13" xfId="0" applyNumberFormat="1" applyFont="1" applyFill="1" applyBorder="1" applyAlignment="1">
      <alignment vertical="center"/>
    </xf>
    <xf numFmtId="166" fontId="13" fillId="0" borderId="0" xfId="0" applyNumberFormat="1" applyFont="1"/>
    <xf numFmtId="0" fontId="6" fillId="0" borderId="14" xfId="0" applyFont="1" applyFill="1" applyBorder="1"/>
    <xf numFmtId="0" fontId="6" fillId="0" borderId="19" xfId="45" applyFont="1" applyFill="1" applyBorder="1" applyAlignment="1">
      <alignment horizontal="left" vertical="center"/>
    </xf>
    <xf numFmtId="0" fontId="20" fillId="0" borderId="0" xfId="44" applyFont="1" applyBorder="1" applyAlignment="1">
      <alignment horizontal="left" vertical="center"/>
    </xf>
    <xf numFmtId="0" fontId="55" fillId="4" borderId="0" xfId="0" applyFont="1" applyFill="1" applyBorder="1" applyAlignment="1">
      <alignment horizontal="left" vertical="center"/>
    </xf>
    <xf numFmtId="0" fontId="68" fillId="4" borderId="0" xfId="0" applyFont="1" applyFill="1"/>
    <xf numFmtId="0" fontId="5" fillId="4" borderId="0" xfId="44" applyFont="1" applyFill="1" applyBorder="1" applyAlignment="1">
      <alignment vertical="center"/>
    </xf>
    <xf numFmtId="0" fontId="69" fillId="4" borderId="0" xfId="0" applyFont="1" applyFill="1" applyBorder="1"/>
    <xf numFmtId="0" fontId="10" fillId="4" borderId="0" xfId="44" applyFont="1" applyFill="1" applyBorder="1" applyAlignment="1">
      <alignment vertical="center"/>
    </xf>
    <xf numFmtId="0" fontId="10" fillId="4" borderId="0" xfId="0" applyFont="1" applyFill="1" applyBorder="1" applyAlignment="1">
      <alignment vertical="center"/>
    </xf>
    <xf numFmtId="0" fontId="20" fillId="4" borderId="0" xfId="0" applyFont="1" applyFill="1" applyBorder="1" applyAlignment="1">
      <alignment vertical="center"/>
    </xf>
    <xf numFmtId="0" fontId="20" fillId="4" borderId="0" xfId="44" applyFont="1" applyFill="1" applyBorder="1" applyAlignment="1">
      <alignment vertical="center"/>
    </xf>
    <xf numFmtId="49" fontId="20" fillId="4" borderId="0" xfId="0" applyNumberFormat="1" applyFont="1" applyFill="1" applyBorder="1" applyAlignment="1">
      <alignment horizontal="left" vertical="center"/>
    </xf>
    <xf numFmtId="0" fontId="70" fillId="4" borderId="0" xfId="0" applyFont="1" applyFill="1" applyBorder="1"/>
    <xf numFmtId="0" fontId="20" fillId="4" borderId="0" xfId="0" applyFont="1" applyFill="1" applyBorder="1" applyAlignment="1">
      <alignment horizontal="left" vertical="center"/>
    </xf>
    <xf numFmtId="0" fontId="67" fillId="4" borderId="0" xfId="44" applyFont="1" applyFill="1" applyBorder="1" applyAlignment="1">
      <alignment vertical="center"/>
    </xf>
    <xf numFmtId="0" fontId="67" fillId="3" borderId="3" xfId="44" applyFont="1" applyFill="1" applyBorder="1" applyAlignment="1">
      <alignment horizontal="center" vertical="center"/>
    </xf>
    <xf numFmtId="0" fontId="68" fillId="4" borderId="0" xfId="0" applyFont="1" applyFill="1" applyAlignment="1">
      <alignment vertical="center"/>
    </xf>
    <xf numFmtId="0" fontId="67" fillId="3" borderId="2" xfId="44" applyFont="1" applyFill="1" applyBorder="1" applyAlignment="1">
      <alignment horizontal="center" vertical="center"/>
    </xf>
    <xf numFmtId="0" fontId="67" fillId="3" borderId="1" xfId="44" applyFont="1" applyFill="1" applyBorder="1" applyAlignment="1">
      <alignment vertical="center"/>
    </xf>
    <xf numFmtId="0" fontId="67" fillId="3" borderId="1" xfId="44" applyFont="1" applyFill="1" applyBorder="1" applyAlignment="1">
      <alignment horizontal="center" vertical="center"/>
    </xf>
    <xf numFmtId="0" fontId="67" fillId="3" borderId="28" xfId="44" applyFont="1" applyFill="1" applyBorder="1" applyAlignment="1">
      <alignment horizontal="center" vertical="center"/>
    </xf>
    <xf numFmtId="0" fontId="68" fillId="0" borderId="0" xfId="0" applyFont="1" applyFill="1"/>
    <xf numFmtId="0" fontId="10" fillId="0" borderId="15" xfId="45" applyFont="1" applyFill="1" applyBorder="1" applyAlignment="1">
      <alignment horizontal="center" vertical="center"/>
    </xf>
    <xf numFmtId="0" fontId="10" fillId="0" borderId="16" xfId="45" applyFont="1" applyFill="1" applyBorder="1" applyAlignment="1">
      <alignment horizontal="center" vertical="center"/>
    </xf>
    <xf numFmtId="4" fontId="11" fillId="0" borderId="29" xfId="16" applyNumberFormat="1" applyFont="1" applyFill="1" applyBorder="1" applyAlignment="1">
      <alignment horizontal="right" vertical="center"/>
    </xf>
    <xf numFmtId="0" fontId="10" fillId="4" borderId="15" xfId="45" applyFont="1" applyFill="1" applyBorder="1" applyAlignment="1">
      <alignment horizontal="center" vertical="center"/>
    </xf>
    <xf numFmtId="0" fontId="10" fillId="4" borderId="16" xfId="45" applyFont="1" applyFill="1" applyBorder="1" applyAlignment="1">
      <alignment horizontal="center" vertical="center"/>
    </xf>
    <xf numFmtId="0" fontId="10" fillId="4" borderId="13" xfId="45" applyFont="1" applyFill="1" applyBorder="1" applyAlignment="1">
      <alignment horizontal="center" vertical="center"/>
    </xf>
    <xf numFmtId="0" fontId="10" fillId="0" borderId="17" xfId="45" applyFont="1" applyFill="1" applyBorder="1" applyAlignment="1">
      <alignment horizontal="center" vertical="center"/>
    </xf>
    <xf numFmtId="0" fontId="6" fillId="0" borderId="13" xfId="59" applyFont="1" applyFill="1" applyBorder="1" applyAlignment="1">
      <alignment vertical="center"/>
    </xf>
    <xf numFmtId="0" fontId="10" fillId="0" borderId="15" xfId="59" applyFont="1" applyFill="1" applyBorder="1" applyAlignment="1">
      <alignment horizontal="center" vertical="center"/>
    </xf>
    <xf numFmtId="0" fontId="10" fillId="0" borderId="16" xfId="59" applyFont="1" applyFill="1" applyBorder="1" applyAlignment="1">
      <alignment horizontal="center" vertical="center"/>
    </xf>
    <xf numFmtId="0" fontId="10" fillId="0" borderId="13" xfId="59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left" vertical="top"/>
    </xf>
    <xf numFmtId="9" fontId="6" fillId="0" borderId="15" xfId="45" applyNumberFormat="1" applyFont="1" applyFill="1" applyBorder="1" applyAlignment="1">
      <alignment horizontal="left" vertical="center"/>
    </xf>
    <xf numFmtId="0" fontId="68" fillId="0" borderId="0" xfId="0" applyFont="1" applyFill="1" applyBorder="1"/>
    <xf numFmtId="0" fontId="10" fillId="4" borderId="15" xfId="45" applyFont="1" applyFill="1" applyBorder="1" applyAlignment="1">
      <alignment vertical="center"/>
    </xf>
    <xf numFmtId="0" fontId="10" fillId="4" borderId="13" xfId="45" applyFont="1" applyFill="1" applyBorder="1" applyAlignment="1">
      <alignment vertical="center"/>
    </xf>
    <xf numFmtId="0" fontId="10" fillId="4" borderId="20" xfId="45" applyFont="1" applyFill="1" applyBorder="1" applyAlignment="1">
      <alignment vertical="center"/>
    </xf>
    <xf numFmtId="0" fontId="10" fillId="4" borderId="20" xfId="45" applyFont="1" applyFill="1" applyBorder="1" applyAlignment="1">
      <alignment horizontal="center" vertical="center"/>
    </xf>
    <xf numFmtId="17" fontId="10" fillId="0" borderId="13" xfId="45" applyNumberFormat="1" applyFont="1" applyFill="1" applyBorder="1" applyAlignment="1">
      <alignment horizontal="center" vertical="center"/>
    </xf>
    <xf numFmtId="0" fontId="10" fillId="4" borderId="17" xfId="45" applyFont="1" applyFill="1" applyBorder="1" applyAlignment="1">
      <alignment horizontal="center" vertical="center"/>
    </xf>
    <xf numFmtId="0" fontId="20" fillId="0" borderId="16" xfId="45" applyFont="1" applyFill="1" applyBorder="1" applyAlignment="1">
      <alignment horizontal="center" vertical="center"/>
    </xf>
    <xf numFmtId="0" fontId="20" fillId="0" borderId="13" xfId="45" applyFont="1" applyFill="1" applyBorder="1" applyAlignment="1">
      <alignment horizontal="center" vertical="center"/>
    </xf>
    <xf numFmtId="0" fontId="20" fillId="4" borderId="16" xfId="45" applyFont="1" applyFill="1" applyBorder="1" applyAlignment="1">
      <alignment horizontal="center" vertical="center"/>
    </xf>
    <xf numFmtId="0" fontId="20" fillId="4" borderId="13" xfId="45" applyFont="1" applyFill="1" applyBorder="1" applyAlignment="1">
      <alignment horizontal="center" vertical="center"/>
    </xf>
    <xf numFmtId="0" fontId="6" fillId="4" borderId="14" xfId="60" applyFont="1" applyFill="1" applyBorder="1" applyAlignment="1">
      <alignment vertical="center"/>
    </xf>
    <xf numFmtId="0" fontId="20" fillId="0" borderId="15" xfId="45" applyFont="1" applyFill="1" applyBorder="1" applyAlignment="1">
      <alignment vertical="center"/>
    </xf>
    <xf numFmtId="0" fontId="10" fillId="0" borderId="13" xfId="45" applyFont="1" applyFill="1" applyBorder="1" applyAlignment="1">
      <alignment vertical="center"/>
    </xf>
    <xf numFmtId="0" fontId="10" fillId="0" borderId="15" xfId="45" applyFont="1" applyFill="1" applyBorder="1" applyAlignment="1">
      <alignment vertical="center"/>
    </xf>
    <xf numFmtId="0" fontId="20" fillId="0" borderId="13" xfId="45" applyFont="1" applyFill="1" applyBorder="1" applyAlignment="1">
      <alignment vertical="center"/>
    </xf>
    <xf numFmtId="0" fontId="6" fillId="0" borderId="13" xfId="0" applyFont="1" applyFill="1" applyBorder="1"/>
    <xf numFmtId="167" fontId="39" fillId="4" borderId="15" xfId="45" applyNumberFormat="1" applyFont="1" applyFill="1" applyBorder="1" applyAlignment="1">
      <alignment horizontal="center" vertical="center"/>
    </xf>
    <xf numFmtId="0" fontId="6" fillId="4" borderId="16" xfId="45" applyFont="1" applyFill="1" applyBorder="1" applyAlignment="1">
      <alignment horizontal="left" vertical="center"/>
    </xf>
    <xf numFmtId="0" fontId="6" fillId="4" borderId="15" xfId="45" applyFont="1" applyFill="1" applyBorder="1" applyAlignment="1">
      <alignment horizontal="center" vertical="center"/>
    </xf>
    <xf numFmtId="49" fontId="29" fillId="4" borderId="13" xfId="61" applyNumberFormat="1" applyFont="1" applyFill="1" applyBorder="1" applyAlignment="1">
      <alignment vertical="center"/>
    </xf>
    <xf numFmtId="0" fontId="39" fillId="4" borderId="15" xfId="45" applyFont="1" applyFill="1" applyBorder="1" applyAlignment="1">
      <alignment horizontal="center" vertical="center"/>
    </xf>
    <xf numFmtId="0" fontId="37" fillId="4" borderId="13" xfId="58" applyFont="1" applyFill="1" applyBorder="1" applyAlignment="1">
      <alignment horizontal="center" vertical="center"/>
    </xf>
    <xf numFmtId="0" fontId="9" fillId="4" borderId="14" xfId="48" applyFont="1" applyFill="1" applyBorder="1" applyAlignment="1">
      <alignment vertical="center"/>
    </xf>
    <xf numFmtId="17" fontId="10" fillId="0" borderId="20" xfId="45" applyNumberFormat="1" applyFont="1" applyFill="1" applyBorder="1" applyAlignment="1">
      <alignment horizontal="center" vertical="center"/>
    </xf>
    <xf numFmtId="0" fontId="8" fillId="0" borderId="13" xfId="45" applyFont="1" applyFill="1" applyBorder="1" applyAlignment="1">
      <alignment horizontal="center" vertical="center"/>
    </xf>
    <xf numFmtId="0" fontId="8" fillId="4" borderId="13" xfId="45" applyFont="1" applyFill="1" applyBorder="1" applyAlignment="1">
      <alignment vertical="center"/>
    </xf>
    <xf numFmtId="0" fontId="8" fillId="4" borderId="13" xfId="45" applyFont="1" applyFill="1" applyBorder="1" applyAlignment="1">
      <alignment horizontal="center" vertical="center"/>
    </xf>
    <xf numFmtId="0" fontId="39" fillId="4" borderId="13" xfId="58" applyFont="1" applyFill="1" applyBorder="1" applyAlignment="1">
      <alignment vertical="center"/>
    </xf>
    <xf numFmtId="0" fontId="9" fillId="0" borderId="14" xfId="0" applyFont="1" applyFill="1" applyBorder="1" applyAlignment="1">
      <alignment horizontal="left" vertical="top"/>
    </xf>
    <xf numFmtId="0" fontId="20" fillId="4" borderId="15" xfId="45" applyFont="1" applyFill="1" applyBorder="1" applyAlignment="1">
      <alignment horizontal="center" vertical="center"/>
    </xf>
    <xf numFmtId="0" fontId="46" fillId="4" borderId="13" xfId="58" applyFont="1" applyFill="1" applyBorder="1" applyAlignment="1">
      <alignment vertical="center"/>
    </xf>
    <xf numFmtId="0" fontId="71" fillId="0" borderId="14" xfId="0" applyFont="1" applyFill="1" applyBorder="1" applyAlignment="1">
      <alignment horizontal="left" vertical="top"/>
    </xf>
    <xf numFmtId="0" fontId="10" fillId="4" borderId="13" xfId="0" applyFont="1" applyFill="1" applyBorder="1" applyAlignment="1">
      <alignment horizontal="center" vertical="center"/>
    </xf>
    <xf numFmtId="43" fontId="10" fillId="4" borderId="13" xfId="16" applyFont="1" applyFill="1" applyBorder="1" applyAlignment="1">
      <alignment horizontal="center" vertical="center"/>
    </xf>
    <xf numFmtId="0" fontId="43" fillId="4" borderId="13" xfId="58" applyFont="1" applyFill="1" applyBorder="1" applyAlignment="1">
      <alignment vertical="center"/>
    </xf>
    <xf numFmtId="0" fontId="10" fillId="4" borderId="13" xfId="59" applyFont="1" applyFill="1" applyBorder="1" applyAlignment="1">
      <alignment horizontal="center" vertical="center"/>
    </xf>
    <xf numFmtId="0" fontId="6" fillId="4" borderId="21" xfId="48" applyFont="1" applyFill="1" applyBorder="1" applyAlignment="1">
      <alignment horizontal="left" vertical="center"/>
    </xf>
    <xf numFmtId="0" fontId="10" fillId="4" borderId="12" xfId="45" applyFont="1" applyFill="1" applyBorder="1" applyAlignment="1">
      <alignment horizontal="center" vertical="center"/>
    </xf>
    <xf numFmtId="43" fontId="10" fillId="0" borderId="13" xfId="16" applyFont="1" applyFill="1" applyBorder="1" applyAlignment="1">
      <alignment horizontal="center" vertical="center"/>
    </xf>
    <xf numFmtId="0" fontId="10" fillId="0" borderId="13" xfId="49" applyFont="1" applyFill="1" applyBorder="1" applyAlignment="1">
      <alignment horizontal="center" vertical="center"/>
    </xf>
    <xf numFmtId="0" fontId="12" fillId="0" borderId="13" xfId="49" applyFont="1" applyFill="1" applyBorder="1" applyAlignment="1">
      <alignment horizontal="center" vertical="center"/>
    </xf>
    <xf numFmtId="49" fontId="49" fillId="5" borderId="13" xfId="61" applyNumberFormat="1" applyFont="1" applyFill="1" applyBorder="1" applyAlignment="1">
      <alignment vertical="center"/>
    </xf>
    <xf numFmtId="49" fontId="49" fillId="5" borderId="20" xfId="61" applyNumberFormat="1" applyFont="1" applyFill="1" applyBorder="1" applyAlignment="1">
      <alignment vertical="center"/>
    </xf>
    <xf numFmtId="0" fontId="21" fillId="0" borderId="0" xfId="57" applyFont="1" applyFill="1" applyBorder="1" applyAlignment="1">
      <alignment vertical="center"/>
    </xf>
    <xf numFmtId="0" fontId="23" fillId="0" borderId="0" xfId="0" applyFont="1" applyFill="1" applyBorder="1" applyAlignment="1">
      <alignment horizontal="left" vertical="center"/>
    </xf>
    <xf numFmtId="0" fontId="23" fillId="0" borderId="0" xfId="57" applyFont="1" applyFill="1" applyBorder="1" applyAlignment="1">
      <alignment vertical="center"/>
    </xf>
    <xf numFmtId="0" fontId="21" fillId="0" borderId="8" xfId="57" applyFont="1" applyFill="1" applyBorder="1" applyAlignment="1">
      <alignment vertical="center"/>
    </xf>
    <xf numFmtId="0" fontId="10" fillId="5" borderId="12" xfId="49" applyFont="1" applyFill="1" applyBorder="1" applyAlignment="1">
      <alignment horizontal="center" vertical="center"/>
    </xf>
    <xf numFmtId="0" fontId="5" fillId="0" borderId="12" xfId="44" applyFont="1" applyFill="1" applyBorder="1" applyAlignment="1">
      <alignment horizontal="center" vertical="center"/>
    </xf>
    <xf numFmtId="0" fontId="10" fillId="0" borderId="15" xfId="44" applyFont="1" applyFill="1" applyBorder="1" applyAlignment="1">
      <alignment horizontal="center" vertical="center"/>
    </xf>
    <xf numFmtId="0" fontId="10" fillId="5" borderId="13" xfId="49" applyFont="1" applyFill="1" applyBorder="1" applyAlignment="1">
      <alignment horizontal="center" vertical="center"/>
    </xf>
    <xf numFmtId="43" fontId="10" fillId="5" borderId="13" xfId="16" applyFont="1" applyFill="1" applyBorder="1" applyAlignment="1">
      <alignment horizontal="center" vertical="center"/>
    </xf>
    <xf numFmtId="0" fontId="5" fillId="0" borderId="13" xfId="44" applyFont="1" applyFill="1" applyBorder="1" applyAlignment="1">
      <alignment horizontal="center" vertical="center"/>
    </xf>
    <xf numFmtId="0" fontId="10" fillId="0" borderId="13" xfId="44" applyFont="1" applyFill="1" applyBorder="1" applyAlignment="1">
      <alignment vertical="center"/>
    </xf>
    <xf numFmtId="0" fontId="6" fillId="4" borderId="14" xfId="59" applyFont="1" applyFill="1" applyBorder="1" applyAlignment="1">
      <alignment horizontal="left" vertical="center"/>
    </xf>
    <xf numFmtId="9" fontId="6" fillId="4" borderId="15" xfId="59" applyNumberFormat="1" applyFont="1" applyFill="1" applyBorder="1" applyAlignment="1">
      <alignment horizontal="left" vertical="center"/>
    </xf>
    <xf numFmtId="0" fontId="6" fillId="4" borderId="16" xfId="0" applyFont="1" applyFill="1" applyBorder="1" applyAlignment="1">
      <alignment vertical="center"/>
    </xf>
    <xf numFmtId="3" fontId="6" fillId="4" borderId="15" xfId="59" applyNumberFormat="1" applyFont="1" applyFill="1" applyBorder="1" applyAlignment="1">
      <alignment horizontal="left" vertical="center"/>
    </xf>
    <xf numFmtId="0" fontId="5" fillId="0" borderId="14" xfId="44" applyFont="1" applyFill="1" applyBorder="1" applyAlignment="1">
      <alignment horizontal="center" vertical="center"/>
    </xf>
    <xf numFmtId="0" fontId="5" fillId="0" borderId="16" xfId="44" applyFont="1" applyFill="1" applyBorder="1" applyAlignment="1">
      <alignment horizontal="center" vertical="center"/>
    </xf>
    <xf numFmtId="3" fontId="6" fillId="4" borderId="15" xfId="59" applyNumberFormat="1" applyFont="1" applyFill="1" applyBorder="1" applyAlignment="1">
      <alignment horizontal="center" vertical="center"/>
    </xf>
    <xf numFmtId="3" fontId="39" fillId="4" borderId="15" xfId="59" applyNumberFormat="1" applyFont="1" applyFill="1" applyBorder="1" applyAlignment="1">
      <alignment horizontal="left" vertical="center"/>
    </xf>
    <xf numFmtId="0" fontId="20" fillId="0" borderId="13" xfId="51" applyFont="1" applyFill="1" applyBorder="1" applyAlignment="1">
      <alignment horizontal="left" vertical="center"/>
    </xf>
    <xf numFmtId="0" fontId="11" fillId="5" borderId="13" xfId="59" applyFont="1" applyFill="1" applyBorder="1" applyAlignment="1">
      <alignment vertical="center"/>
    </xf>
    <xf numFmtId="43" fontId="40" fillId="4" borderId="16" xfId="16" applyFont="1" applyFill="1" applyBorder="1" applyAlignment="1">
      <alignment vertical="center"/>
    </xf>
    <xf numFmtId="43" fontId="40" fillId="4" borderId="15" xfId="16" applyFont="1" applyFill="1" applyBorder="1" applyAlignment="1">
      <alignment vertical="center"/>
    </xf>
    <xf numFmtId="0" fontId="10" fillId="0" borderId="13" xfId="61" applyFont="1" applyFill="1" applyBorder="1" applyAlignment="1">
      <alignment vertical="center"/>
    </xf>
    <xf numFmtId="0" fontId="10" fillId="0" borderId="13" xfId="63" applyFont="1" applyFill="1" applyBorder="1" applyAlignment="1">
      <alignment horizontal="center" vertical="center"/>
    </xf>
    <xf numFmtId="0" fontId="6" fillId="4" borderId="18" xfId="48" applyFont="1" applyFill="1" applyBorder="1" applyAlignment="1">
      <alignment horizontal="left" vertical="center"/>
    </xf>
    <xf numFmtId="0" fontId="6" fillId="4" borderId="19" xfId="48" applyFont="1" applyFill="1" applyBorder="1" applyAlignment="1">
      <alignment horizontal="left" vertical="center"/>
    </xf>
    <xf numFmtId="0" fontId="6" fillId="4" borderId="27" xfId="48" applyFont="1" applyFill="1" applyBorder="1" applyAlignment="1">
      <alignment horizontal="left" vertical="center"/>
    </xf>
    <xf numFmtId="0" fontId="22" fillId="0" borderId="15" xfId="0" applyFont="1" applyBorder="1"/>
    <xf numFmtId="0" fontId="11" fillId="0" borderId="13" xfId="59" applyFont="1" applyFill="1" applyBorder="1" applyAlignment="1">
      <alignment vertical="center"/>
    </xf>
    <xf numFmtId="0" fontId="11" fillId="0" borderId="17" xfId="59" applyFont="1" applyFill="1" applyBorder="1" applyAlignment="1">
      <alignment vertical="center"/>
    </xf>
    <xf numFmtId="0" fontId="10" fillId="0" borderId="17" xfId="49" applyFont="1" applyFill="1" applyBorder="1" applyAlignment="1">
      <alignment horizontal="center" vertical="center"/>
    </xf>
    <xf numFmtId="4" fontId="11" fillId="0" borderId="17" xfId="0" applyNumberFormat="1" applyFont="1" applyFill="1" applyBorder="1" applyAlignment="1">
      <alignment vertical="center"/>
    </xf>
    <xf numFmtId="0" fontId="55" fillId="4" borderId="0" xfId="0" applyFont="1" applyFill="1" applyBorder="1" applyAlignment="1">
      <alignment vertical="center"/>
    </xf>
    <xf numFmtId="0" fontId="11" fillId="4" borderId="0" xfId="44" applyFont="1" applyFill="1" applyBorder="1" applyAlignment="1">
      <alignment vertical="center"/>
    </xf>
    <xf numFmtId="0" fontId="10" fillId="4" borderId="0" xfId="44" applyFont="1" applyFill="1" applyBorder="1" applyAlignment="1">
      <alignment horizontal="center" vertical="center"/>
    </xf>
    <xf numFmtId="0" fontId="11" fillId="4" borderId="0" xfId="44" applyFont="1" applyFill="1" applyBorder="1" applyAlignment="1">
      <alignment horizontal="left" vertical="center"/>
    </xf>
    <xf numFmtId="0" fontId="13" fillId="4" borderId="0" xfId="0" applyFont="1" applyFill="1"/>
    <xf numFmtId="0" fontId="9" fillId="4" borderId="0" xfId="0" applyFont="1" applyFill="1"/>
    <xf numFmtId="0" fontId="21" fillId="4" borderId="0" xfId="57" applyFont="1" applyFill="1" applyBorder="1" applyAlignment="1">
      <alignment vertical="center"/>
    </xf>
    <xf numFmtId="0" fontId="20" fillId="4" borderId="0" xfId="44" quotePrefix="1" applyFont="1" applyFill="1" applyBorder="1" applyAlignment="1">
      <alignment horizontal="left" vertical="center"/>
    </xf>
    <xf numFmtId="0" fontId="21" fillId="4" borderId="0" xfId="0" applyFont="1" applyFill="1" applyBorder="1" applyAlignment="1">
      <alignment vertical="center"/>
    </xf>
    <xf numFmtId="0" fontId="10" fillId="4" borderId="8" xfId="44" applyFont="1" applyFill="1" applyBorder="1" applyAlignment="1">
      <alignment vertical="center"/>
    </xf>
    <xf numFmtId="0" fontId="21" fillId="4" borderId="8" xfId="57" applyFont="1" applyFill="1" applyBorder="1" applyAlignment="1">
      <alignment vertical="center"/>
    </xf>
    <xf numFmtId="0" fontId="13" fillId="4" borderId="0" xfId="0" applyFont="1" applyFill="1" applyAlignment="1">
      <alignment vertical="center"/>
    </xf>
    <xf numFmtId="0" fontId="10" fillId="4" borderId="12" xfId="49" applyFont="1" applyFill="1" applyBorder="1" applyAlignment="1">
      <alignment horizontal="center" vertical="center"/>
    </xf>
    <xf numFmtId="49" fontId="37" fillId="4" borderId="13" xfId="61" applyNumberFormat="1" applyFont="1" applyFill="1" applyBorder="1" applyAlignment="1">
      <alignment vertical="center"/>
    </xf>
    <xf numFmtId="0" fontId="43" fillId="4" borderId="15" xfId="59" applyFont="1" applyFill="1" applyBorder="1" applyAlignment="1">
      <alignment horizontal="left" vertical="center"/>
    </xf>
    <xf numFmtId="0" fontId="10" fillId="4" borderId="13" xfId="49" applyFont="1" applyFill="1" applyBorder="1" applyAlignment="1">
      <alignment horizontal="center" vertical="center"/>
    </xf>
    <xf numFmtId="0" fontId="22" fillId="4" borderId="13" xfId="0" applyFont="1" applyFill="1" applyBorder="1"/>
    <xf numFmtId="49" fontId="39" fillId="4" borderId="13" xfId="61" applyNumberFormat="1" applyFont="1" applyFill="1" applyBorder="1" applyAlignment="1">
      <alignment vertical="center"/>
    </xf>
    <xf numFmtId="49" fontId="39" fillId="4" borderId="14" xfId="61" applyNumberFormat="1" applyFont="1" applyFill="1" applyBorder="1" applyAlignment="1">
      <alignment horizontal="center" vertical="center"/>
    </xf>
    <xf numFmtId="0" fontId="6" fillId="4" borderId="15" xfId="46" applyFont="1" applyFill="1" applyBorder="1" applyAlignment="1">
      <alignment horizontal="left" vertical="center"/>
    </xf>
    <xf numFmtId="49" fontId="6" fillId="4" borderId="14" xfId="61" applyNumberFormat="1" applyFont="1" applyFill="1" applyBorder="1" applyAlignment="1">
      <alignment vertical="center"/>
    </xf>
    <xf numFmtId="0" fontId="75" fillId="4" borderId="14" xfId="48" quotePrefix="1" applyFont="1" applyFill="1" applyBorder="1" applyAlignment="1">
      <alignment horizontal="left" vertical="center"/>
    </xf>
    <xf numFmtId="1" fontId="6" fillId="4" borderId="15" xfId="48" applyNumberFormat="1" applyFont="1" applyFill="1" applyBorder="1" applyAlignment="1">
      <alignment horizontal="center" vertical="center"/>
    </xf>
    <xf numFmtId="1" fontId="43" fillId="4" borderId="15" xfId="48" applyNumberFormat="1" applyFont="1" applyFill="1" applyBorder="1" applyAlignment="1">
      <alignment horizontal="center" vertical="center"/>
    </xf>
    <xf numFmtId="0" fontId="43" fillId="4" borderId="16" xfId="48" applyFont="1" applyFill="1" applyBorder="1" applyAlignment="1">
      <alignment vertical="center"/>
    </xf>
    <xf numFmtId="3" fontId="10" fillId="4" borderId="13" xfId="16" applyNumberFormat="1" applyFont="1" applyFill="1" applyBorder="1" applyAlignment="1">
      <alignment horizontal="center" vertical="center"/>
    </xf>
    <xf numFmtId="0" fontId="77" fillId="4" borderId="14" xfId="0" applyFont="1" applyFill="1" applyBorder="1" applyAlignment="1">
      <alignment horizontal="left" vertical="center"/>
    </xf>
    <xf numFmtId="0" fontId="78" fillId="4" borderId="14" xfId="48" applyFont="1" applyFill="1" applyBorder="1" applyAlignment="1">
      <alignment horizontal="left" vertical="center"/>
    </xf>
    <xf numFmtId="0" fontId="10" fillId="0" borderId="32" xfId="49" applyFont="1" applyFill="1" applyBorder="1" applyAlignment="1">
      <alignment horizontal="center" vertical="center"/>
    </xf>
    <xf numFmtId="0" fontId="38" fillId="5" borderId="16" xfId="48" applyFont="1" applyFill="1" applyBorder="1" applyAlignment="1">
      <alignment horizontal="left" vertical="center"/>
    </xf>
    <xf numFmtId="0" fontId="6" fillId="4" borderId="0" xfId="48" applyFont="1" applyFill="1" applyBorder="1" applyAlignment="1">
      <alignment vertical="center"/>
    </xf>
    <xf numFmtId="49" fontId="6" fillId="0" borderId="13" xfId="61" applyNumberFormat="1" applyFont="1" applyFill="1" applyBorder="1" applyAlignment="1">
      <alignment vertical="center"/>
    </xf>
    <xf numFmtId="1" fontId="43" fillId="0" borderId="15" xfId="48" applyNumberFormat="1" applyFont="1" applyFill="1" applyBorder="1" applyAlignment="1">
      <alignment horizontal="center" vertical="center"/>
    </xf>
    <xf numFmtId="49" fontId="6" fillId="4" borderId="13" xfId="61" applyNumberFormat="1" applyFont="1" applyFill="1" applyBorder="1" applyAlignment="1">
      <alignment vertical="center"/>
    </xf>
    <xf numFmtId="0" fontId="20" fillId="0" borderId="13" xfId="49" applyFont="1" applyFill="1" applyBorder="1" applyAlignment="1">
      <alignment horizontal="center" vertical="center"/>
    </xf>
    <xf numFmtId="43" fontId="20" fillId="0" borderId="13" xfId="16" applyFont="1" applyFill="1" applyBorder="1" applyAlignment="1">
      <alignment horizontal="center" vertical="center"/>
    </xf>
    <xf numFmtId="0" fontId="20" fillId="0" borderId="13" xfId="0" applyFont="1" applyFill="1" applyBorder="1" applyAlignment="1">
      <alignment horizontal="center" vertical="center"/>
    </xf>
    <xf numFmtId="0" fontId="13" fillId="4" borderId="14" xfId="0" applyFont="1" applyFill="1" applyBorder="1"/>
    <xf numFmtId="0" fontId="22" fillId="4" borderId="15" xfId="0" applyFont="1" applyFill="1" applyBorder="1"/>
    <xf numFmtId="1" fontId="6" fillId="4" borderId="15" xfId="48" applyNumberFormat="1" applyFont="1" applyFill="1" applyBorder="1" applyAlignment="1">
      <alignment horizontal="left" vertical="center"/>
    </xf>
    <xf numFmtId="0" fontId="43" fillId="4" borderId="14" xfId="48" applyFont="1" applyFill="1" applyBorder="1" applyAlignment="1">
      <alignment vertical="center"/>
    </xf>
    <xf numFmtId="0" fontId="20" fillId="4" borderId="13" xfId="49" applyFont="1" applyFill="1" applyBorder="1" applyAlignment="1">
      <alignment horizontal="center" vertical="center"/>
    </xf>
    <xf numFmtId="43" fontId="20" fillId="4" borderId="13" xfId="16" applyFont="1" applyFill="1" applyBorder="1" applyAlignment="1">
      <alignment horizontal="center" vertical="center"/>
    </xf>
    <xf numFmtId="0" fontId="20" fillId="4" borderId="13" xfId="0" applyFont="1" applyFill="1" applyBorder="1" applyAlignment="1">
      <alignment horizontal="center" vertical="center"/>
    </xf>
    <xf numFmtId="0" fontId="6" fillId="4" borderId="15" xfId="49" applyFont="1" applyFill="1" applyBorder="1" applyAlignment="1">
      <alignment horizontal="left" vertical="center"/>
    </xf>
    <xf numFmtId="0" fontId="10" fillId="4" borderId="17" xfId="49" applyFont="1" applyFill="1" applyBorder="1" applyAlignment="1">
      <alignment horizontal="center" vertical="center"/>
    </xf>
    <xf numFmtId="0" fontId="22" fillId="4" borderId="13" xfId="49" applyFont="1" applyFill="1" applyBorder="1" applyAlignment="1">
      <alignment horizontal="center" vertical="center"/>
    </xf>
    <xf numFmtId="0" fontId="22" fillId="4" borderId="13" xfId="45" applyFont="1" applyFill="1" applyBorder="1" applyAlignment="1">
      <alignment horizontal="center" vertical="center"/>
    </xf>
    <xf numFmtId="0" fontId="22" fillId="4" borderId="13" xfId="0" applyFont="1" applyFill="1" applyBorder="1" applyAlignment="1">
      <alignment horizontal="center" vertical="center"/>
    </xf>
    <xf numFmtId="0" fontId="56" fillId="5" borderId="13" xfId="49" applyFont="1" applyFill="1" applyBorder="1" applyAlignment="1">
      <alignment horizontal="center" vertical="center"/>
    </xf>
    <xf numFmtId="15" fontId="56" fillId="5" borderId="13" xfId="49" applyNumberFormat="1" applyFont="1" applyFill="1" applyBorder="1" applyAlignment="1">
      <alignment horizontal="center" vertical="center"/>
    </xf>
    <xf numFmtId="0" fontId="56" fillId="5" borderId="13" xfId="45" applyFont="1" applyFill="1" applyBorder="1" applyAlignment="1">
      <alignment horizontal="center" vertical="center"/>
    </xf>
    <xf numFmtId="0" fontId="56" fillId="5" borderId="13" xfId="0" applyFont="1" applyFill="1" applyBorder="1" applyAlignment="1">
      <alignment horizontal="center" vertical="center"/>
    </xf>
    <xf numFmtId="0" fontId="21" fillId="5" borderId="13" xfId="49" applyFont="1" applyFill="1" applyBorder="1" applyAlignment="1">
      <alignment horizontal="center" vertical="center"/>
    </xf>
    <xf numFmtId="0" fontId="21" fillId="5" borderId="13" xfId="45" applyFont="1" applyFill="1" applyBorder="1" applyAlignment="1">
      <alignment horizontal="center" vertical="center"/>
    </xf>
    <xf numFmtId="0" fontId="21" fillId="5" borderId="13" xfId="0" applyFont="1" applyFill="1" applyBorder="1" applyAlignment="1">
      <alignment horizontal="center" vertical="center"/>
    </xf>
    <xf numFmtId="0" fontId="22" fillId="5" borderId="13" xfId="49" applyFont="1" applyFill="1" applyBorder="1" applyAlignment="1">
      <alignment horizontal="center" vertical="center"/>
    </xf>
    <xf numFmtId="0" fontId="20" fillId="5" borderId="13" xfId="49" applyFont="1" applyFill="1" applyBorder="1" applyAlignment="1">
      <alignment horizontal="center" vertical="center"/>
    </xf>
    <xf numFmtId="0" fontId="22" fillId="5" borderId="13" xfId="45" applyFont="1" applyFill="1" applyBorder="1" applyAlignment="1">
      <alignment horizontal="center" vertical="center"/>
    </xf>
    <xf numFmtId="0" fontId="20" fillId="5" borderId="13" xfId="0" applyFont="1" applyFill="1" applyBorder="1" applyAlignment="1">
      <alignment horizontal="center" vertical="center"/>
    </xf>
    <xf numFmtId="49" fontId="74" fillId="0" borderId="13" xfId="61" applyNumberFormat="1" applyFont="1" applyFill="1" applyBorder="1" applyAlignment="1">
      <alignment vertical="center"/>
    </xf>
    <xf numFmtId="49" fontId="75" fillId="0" borderId="13" xfId="61" applyNumberFormat="1" applyFont="1" applyFill="1" applyBorder="1" applyAlignment="1">
      <alignment vertical="center"/>
    </xf>
    <xf numFmtId="49" fontId="47" fillId="4" borderId="13" xfId="61" applyNumberFormat="1" applyFont="1" applyFill="1" applyBorder="1" applyAlignment="1">
      <alignment horizontal="center" vertical="center"/>
    </xf>
    <xf numFmtId="0" fontId="22" fillId="0" borderId="13" xfId="0" applyFont="1" applyBorder="1"/>
    <xf numFmtId="165" fontId="43" fillId="0" borderId="32" xfId="16" applyNumberFormat="1" applyFont="1" applyFill="1" applyBorder="1" applyAlignment="1">
      <alignment horizontal="right" vertical="center"/>
    </xf>
    <xf numFmtId="165" fontId="43" fillId="0" borderId="17" xfId="16" applyNumberFormat="1" applyFont="1" applyFill="1" applyBorder="1" applyAlignment="1">
      <alignment horizontal="right" vertical="center"/>
    </xf>
    <xf numFmtId="165" fontId="43" fillId="0" borderId="12" xfId="16" applyNumberFormat="1" applyFont="1" applyFill="1" applyBorder="1" applyAlignment="1">
      <alignment horizontal="right" vertical="center"/>
    </xf>
    <xf numFmtId="0" fontId="74" fillId="4" borderId="14" xfId="0" applyFont="1" applyFill="1" applyBorder="1" applyAlignment="1">
      <alignment vertical="center"/>
    </xf>
    <xf numFmtId="0" fontId="48" fillId="0" borderId="29" xfId="0" applyFont="1" applyFill="1" applyBorder="1" applyAlignment="1">
      <alignment vertical="center"/>
    </xf>
    <xf numFmtId="43" fontId="37" fillId="0" borderId="29" xfId="16" applyFont="1" applyFill="1" applyBorder="1" applyAlignment="1">
      <alignment horizontal="center" vertical="center"/>
    </xf>
    <xf numFmtId="0" fontId="6" fillId="0" borderId="30" xfId="48" applyFont="1" applyFill="1" applyBorder="1" applyAlignment="1">
      <alignment vertical="center"/>
    </xf>
    <xf numFmtId="0" fontId="6" fillId="0" borderId="31" xfId="48" applyFont="1" applyFill="1" applyBorder="1" applyAlignment="1">
      <alignment vertical="center"/>
    </xf>
    <xf numFmtId="4" fontId="11" fillId="0" borderId="32" xfId="16" applyNumberFormat="1" applyFont="1" applyFill="1" applyBorder="1" applyAlignment="1">
      <alignment horizontal="right" vertical="center"/>
    </xf>
    <xf numFmtId="0" fontId="10" fillId="0" borderId="12" xfId="49" applyFont="1" applyFill="1" applyBorder="1" applyAlignment="1">
      <alignment horizontal="center" vertical="center"/>
    </xf>
    <xf numFmtId="0" fontId="81" fillId="0" borderId="13" xfId="0" applyFont="1" applyFill="1" applyBorder="1" applyAlignment="1">
      <alignment vertical="center"/>
    </xf>
    <xf numFmtId="0" fontId="13" fillId="0" borderId="16" xfId="0" applyFont="1" applyBorder="1" applyAlignment="1">
      <alignment horizontal="left"/>
    </xf>
    <xf numFmtId="0" fontId="13" fillId="0" borderId="27" xfId="0" applyFont="1" applyBorder="1" applyAlignment="1">
      <alignment horizontal="left"/>
    </xf>
    <xf numFmtId="0" fontId="21" fillId="4" borderId="0" xfId="57" quotePrefix="1" applyFont="1" applyFill="1" applyBorder="1" applyAlignment="1">
      <alignment vertical="center"/>
    </xf>
    <xf numFmtId="0" fontId="21" fillId="4" borderId="8" xfId="0" applyFont="1" applyFill="1" applyBorder="1" applyAlignment="1">
      <alignment vertical="center"/>
    </xf>
    <xf numFmtId="0" fontId="10" fillId="3" borderId="3" xfId="44" applyFont="1" applyFill="1" applyBorder="1" applyAlignment="1">
      <alignment horizontal="center" vertical="center"/>
    </xf>
    <xf numFmtId="0" fontId="5" fillId="3" borderId="3" xfId="44" applyFont="1" applyFill="1" applyBorder="1" applyAlignment="1">
      <alignment horizontal="center" vertical="center"/>
    </xf>
    <xf numFmtId="0" fontId="10" fillId="3" borderId="2" xfId="44" applyFont="1" applyFill="1" applyBorder="1" applyAlignment="1">
      <alignment horizontal="center" vertical="center"/>
    </xf>
    <xf numFmtId="0" fontId="5" fillId="3" borderId="2" xfId="44" applyFont="1" applyFill="1" applyBorder="1" applyAlignment="1">
      <alignment horizontal="center" vertical="center"/>
    </xf>
    <xf numFmtId="0" fontId="10" fillId="3" borderId="1" xfId="44" applyFont="1" applyFill="1" applyBorder="1" applyAlignment="1">
      <alignment vertical="center"/>
    </xf>
    <xf numFmtId="0" fontId="5" fillId="3" borderId="1" xfId="44" applyFont="1" applyFill="1" applyBorder="1" applyAlignment="1">
      <alignment horizontal="center" vertical="center"/>
    </xf>
    <xf numFmtId="9" fontId="6" fillId="0" borderId="15" xfId="48" applyNumberFormat="1" applyFont="1" applyFill="1" applyBorder="1" applyAlignment="1">
      <alignment horizontal="center" vertical="center"/>
    </xf>
    <xf numFmtId="0" fontId="10" fillId="4" borderId="13" xfId="48" applyFont="1" applyFill="1" applyBorder="1" applyAlignment="1">
      <alignment horizontal="center" vertical="center"/>
    </xf>
    <xf numFmtId="4" fontId="17" fillId="4" borderId="13" xfId="16" applyNumberFormat="1" applyFont="1" applyFill="1" applyBorder="1" applyAlignment="1">
      <alignment horizontal="right" vertical="center"/>
    </xf>
    <xf numFmtId="49" fontId="39" fillId="4" borderId="20" xfId="58" applyNumberFormat="1" applyFont="1" applyFill="1" applyBorder="1" applyAlignment="1">
      <alignment horizontal="center" vertical="center"/>
    </xf>
    <xf numFmtId="0" fontId="21" fillId="4" borderId="13" xfId="45" applyFont="1" applyFill="1" applyBorder="1" applyAlignment="1">
      <alignment vertical="center"/>
    </xf>
    <xf numFmtId="0" fontId="21" fillId="4" borderId="13" xfId="45" applyFont="1" applyFill="1" applyBorder="1" applyAlignment="1">
      <alignment horizontal="center" vertical="center"/>
    </xf>
    <xf numFmtId="0" fontId="38" fillId="4" borderId="20" xfId="0" applyFont="1" applyFill="1" applyBorder="1" applyAlignment="1">
      <alignment vertical="center"/>
    </xf>
    <xf numFmtId="0" fontId="6" fillId="4" borderId="19" xfId="48" applyFont="1" applyFill="1" applyBorder="1" applyAlignment="1">
      <alignment horizontal="center" vertical="center"/>
    </xf>
    <xf numFmtId="0" fontId="8" fillId="4" borderId="0" xfId="0" applyFont="1" applyFill="1" applyBorder="1" applyAlignment="1">
      <alignment vertical="center"/>
    </xf>
    <xf numFmtId="0" fontId="21" fillId="4" borderId="0" xfId="0" applyFont="1" applyFill="1" applyBorder="1" applyAlignment="1">
      <alignment horizontal="center" vertical="center"/>
    </xf>
    <xf numFmtId="0" fontId="21" fillId="4" borderId="0" xfId="57" quotePrefix="1" applyFont="1" applyFill="1" applyBorder="1" applyAlignment="1">
      <alignment horizontal="center" vertical="center"/>
    </xf>
    <xf numFmtId="0" fontId="13" fillId="4" borderId="8" xfId="0" applyFont="1" applyFill="1" applyBorder="1"/>
    <xf numFmtId="9" fontId="6" fillId="4" borderId="15" xfId="48" applyNumberFormat="1" applyFont="1" applyFill="1" applyBorder="1" applyAlignment="1">
      <alignment horizontal="center" vertical="center"/>
    </xf>
    <xf numFmtId="9" fontId="6" fillId="4" borderId="22" xfId="48" applyNumberFormat="1" applyFont="1" applyFill="1" applyBorder="1" applyAlignment="1">
      <alignment horizontal="center" vertical="center"/>
    </xf>
    <xf numFmtId="0" fontId="6" fillId="4" borderId="23" xfId="48" applyFont="1" applyFill="1" applyBorder="1" applyAlignment="1">
      <alignment horizontal="left" vertical="center"/>
    </xf>
    <xf numFmtId="0" fontId="10" fillId="4" borderId="20" xfId="48" applyFont="1" applyFill="1" applyBorder="1" applyAlignment="1">
      <alignment horizontal="center" vertical="center"/>
    </xf>
    <xf numFmtId="0" fontId="29" fillId="4" borderId="13" xfId="45" applyFont="1" applyFill="1" applyBorder="1" applyAlignment="1">
      <alignment vertical="center"/>
    </xf>
    <xf numFmtId="0" fontId="20" fillId="4" borderId="0" xfId="28" quotePrefix="1" applyFont="1" applyFill="1" applyBorder="1" applyAlignment="1">
      <alignment horizontal="left" vertical="center"/>
    </xf>
    <xf numFmtId="0" fontId="20" fillId="4" borderId="8" xfId="0" applyFont="1" applyFill="1" applyBorder="1"/>
    <xf numFmtId="0" fontId="5" fillId="3" borderId="2" xfId="44" applyFont="1" applyFill="1" applyBorder="1" applyAlignment="1">
      <alignment vertical="center"/>
    </xf>
    <xf numFmtId="0" fontId="5" fillId="3" borderId="1" xfId="44" applyFont="1" applyFill="1" applyBorder="1" applyAlignment="1">
      <alignment vertical="center"/>
    </xf>
    <xf numFmtId="0" fontId="29" fillId="0" borderId="14" xfId="0" applyFont="1" applyFill="1" applyBorder="1" applyAlignment="1">
      <alignment vertical="top"/>
    </xf>
    <xf numFmtId="4" fontId="11" fillId="4" borderId="13" xfId="0" applyNumberFormat="1" applyFont="1" applyFill="1" applyBorder="1" applyAlignment="1">
      <alignment horizontal="center" vertical="center"/>
    </xf>
    <xf numFmtId="0" fontId="53" fillId="4" borderId="13" xfId="46" applyFont="1" applyFill="1" applyBorder="1" applyAlignment="1">
      <alignment horizontal="center" vertical="center"/>
    </xf>
    <xf numFmtId="0" fontId="50" fillId="4" borderId="13" xfId="0" applyFont="1" applyFill="1" applyBorder="1"/>
    <xf numFmtId="0" fontId="29" fillId="4" borderId="15" xfId="0" applyFont="1" applyFill="1" applyBorder="1" applyAlignment="1">
      <alignment vertical="top" wrapText="1"/>
    </xf>
    <xf numFmtId="0" fontId="29" fillId="4" borderId="16" xfId="0" applyFont="1" applyFill="1" applyBorder="1" applyAlignment="1">
      <alignment vertical="top" wrapText="1"/>
    </xf>
    <xf numFmtId="0" fontId="51" fillId="4" borderId="13" xfId="0" applyFont="1" applyFill="1" applyBorder="1" applyAlignment="1">
      <alignment vertical="center"/>
    </xf>
    <xf numFmtId="0" fontId="29" fillId="4" borderId="13" xfId="49" applyFont="1" applyFill="1" applyBorder="1" applyAlignment="1">
      <alignment horizontal="left" vertical="center"/>
    </xf>
    <xf numFmtId="17" fontId="10" fillId="4" borderId="13" xfId="49" applyNumberFormat="1" applyFont="1" applyFill="1" applyBorder="1" applyAlignment="1">
      <alignment horizontal="center" vertical="center"/>
    </xf>
    <xf numFmtId="17" fontId="10" fillId="0" borderId="13" xfId="49" applyNumberFormat="1" applyFont="1" applyFill="1" applyBorder="1" applyAlignment="1">
      <alignment horizontal="center" vertical="center"/>
    </xf>
    <xf numFmtId="0" fontId="53" fillId="4" borderId="14" xfId="46" applyFont="1" applyFill="1" applyBorder="1" applyAlignment="1">
      <alignment horizontal="center" vertical="center"/>
    </xf>
    <xf numFmtId="0" fontId="50" fillId="4" borderId="14" xfId="0" applyFont="1" applyFill="1" applyBorder="1"/>
    <xf numFmtId="0" fontId="6" fillId="4" borderId="29" xfId="48" applyFont="1" applyFill="1" applyBorder="1" applyAlignment="1">
      <alignment horizontal="left" vertical="center"/>
    </xf>
    <xf numFmtId="0" fontId="37" fillId="0" borderId="13" xfId="0" applyFont="1" applyFill="1" applyBorder="1" applyAlignment="1">
      <alignment horizontal="left" vertical="center"/>
    </xf>
    <xf numFmtId="0" fontId="23" fillId="5" borderId="14" xfId="0" applyFont="1" applyFill="1" applyBorder="1" applyAlignment="1">
      <alignment horizontal="left"/>
    </xf>
    <xf numFmtId="0" fontId="23" fillId="5" borderId="15" xfId="0" applyFont="1" applyFill="1" applyBorder="1" applyAlignment="1">
      <alignment horizontal="left"/>
    </xf>
    <xf numFmtId="0" fontId="23" fillId="5" borderId="16" xfId="0" applyFont="1" applyFill="1" applyBorder="1" applyAlignment="1">
      <alignment horizontal="left"/>
    </xf>
    <xf numFmtId="0" fontId="39" fillId="0" borderId="13" xfId="0" applyFont="1" applyFill="1" applyBorder="1" applyAlignment="1">
      <alignment horizontal="center" vertical="center"/>
    </xf>
    <xf numFmtId="0" fontId="82" fillId="4" borderId="0" xfId="0" applyFont="1" applyFill="1" applyBorder="1" applyAlignment="1">
      <alignment horizontal="center" vertical="center" readingOrder="1"/>
    </xf>
    <xf numFmtId="0" fontId="10" fillId="0" borderId="13" xfId="52" applyFont="1" applyFill="1" applyBorder="1" applyAlignment="1">
      <alignment horizontal="center" vertical="center"/>
    </xf>
    <xf numFmtId="0" fontId="10" fillId="0" borderId="13" xfId="49" applyFont="1" applyFill="1" applyBorder="1" applyAlignment="1">
      <alignment vertical="center"/>
    </xf>
    <xf numFmtId="0" fontId="10" fillId="0" borderId="13" xfId="0" applyFont="1" applyBorder="1" applyAlignment="1">
      <alignment vertical="center"/>
    </xf>
    <xf numFmtId="0" fontId="10" fillId="0" borderId="12" xfId="52" applyFont="1" applyFill="1" applyBorder="1" applyAlignment="1">
      <alignment horizontal="center" vertical="center"/>
    </xf>
    <xf numFmtId="0" fontId="10" fillId="0" borderId="13" xfId="24" applyFont="1" applyFill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6" fillId="0" borderId="29" xfId="49" applyFont="1" applyFill="1" applyBorder="1" applyAlignment="1">
      <alignment vertical="center"/>
    </xf>
    <xf numFmtId="0" fontId="6" fillId="0" borderId="29" xfId="53" applyFont="1" applyFill="1" applyBorder="1" applyAlignment="1">
      <alignment horizontal="left" vertical="center"/>
    </xf>
    <xf numFmtId="165" fontId="6" fillId="0" borderId="31" xfId="16" applyNumberFormat="1" applyFont="1" applyFill="1" applyBorder="1" applyAlignment="1">
      <alignment horizontal="right" vertical="center"/>
    </xf>
    <xf numFmtId="0" fontId="6" fillId="0" borderId="18" xfId="53" applyFont="1" applyFill="1" applyBorder="1" applyAlignment="1">
      <alignment horizontal="left" vertical="center"/>
    </xf>
    <xf numFmtId="165" fontId="6" fillId="0" borderId="27" xfId="16" applyNumberFormat="1" applyFont="1" applyFill="1" applyBorder="1" applyAlignment="1">
      <alignment horizontal="right" vertical="center"/>
    </xf>
    <xf numFmtId="0" fontId="10" fillId="4" borderId="0" xfId="44" applyFont="1" applyFill="1" applyBorder="1" applyAlignment="1">
      <alignment horizontal="left" vertical="center"/>
    </xf>
    <xf numFmtId="0" fontId="13" fillId="4" borderId="15" xfId="0" applyFont="1" applyFill="1" applyBorder="1"/>
    <xf numFmtId="0" fontId="10" fillId="4" borderId="26" xfId="45" applyFont="1" applyFill="1" applyBorder="1" applyAlignment="1">
      <alignment horizontal="center" vertical="center"/>
    </xf>
    <xf numFmtId="0" fontId="6" fillId="4" borderId="14" xfId="58" applyFont="1" applyFill="1" applyBorder="1" applyAlignment="1">
      <alignment vertical="center"/>
    </xf>
    <xf numFmtId="0" fontId="6" fillId="4" borderId="13" xfId="58" applyFont="1" applyFill="1" applyBorder="1" applyAlignment="1">
      <alignment vertical="center"/>
    </xf>
    <xf numFmtId="0" fontId="13" fillId="4" borderId="27" xfId="0" applyFont="1" applyFill="1" applyBorder="1"/>
    <xf numFmtId="49" fontId="20" fillId="0" borderId="0" xfId="0" applyNumberFormat="1" applyFont="1" applyFill="1" applyBorder="1" applyAlignment="1">
      <alignment vertical="center"/>
    </xf>
    <xf numFmtId="0" fontId="13" fillId="4" borderId="16" xfId="0" applyFont="1" applyFill="1" applyBorder="1"/>
    <xf numFmtId="3" fontId="42" fillId="4" borderId="32" xfId="0" applyNumberFormat="1" applyFont="1" applyFill="1" applyBorder="1" applyAlignment="1">
      <alignment horizontal="center"/>
    </xf>
    <xf numFmtId="0" fontId="19" fillId="4" borderId="20" xfId="49" applyFont="1" applyFill="1" applyBorder="1" applyAlignment="1">
      <alignment horizontal="center" vertical="center"/>
    </xf>
    <xf numFmtId="0" fontId="6" fillId="4" borderId="14" xfId="0" applyNumberFormat="1" applyFont="1" applyFill="1" applyBorder="1" applyAlignment="1">
      <alignment vertical="center"/>
    </xf>
    <xf numFmtId="3" fontId="42" fillId="4" borderId="13" xfId="0" applyNumberFormat="1" applyFont="1" applyFill="1" applyBorder="1" applyAlignment="1">
      <alignment horizontal="center"/>
    </xf>
    <xf numFmtId="0" fontId="83" fillId="4" borderId="0" xfId="0" applyFont="1" applyFill="1" applyBorder="1" applyAlignment="1">
      <alignment horizontal="center" vertical="center" readingOrder="1"/>
    </xf>
    <xf numFmtId="0" fontId="21" fillId="4" borderId="0" xfId="0" applyFont="1" applyFill="1" applyBorder="1" applyAlignment="1">
      <alignment vertical="top" wrapText="1"/>
    </xf>
    <xf numFmtId="0" fontId="10" fillId="5" borderId="12" xfId="45" applyFont="1" applyFill="1" applyBorder="1" applyAlignment="1">
      <alignment horizontal="center" vertical="center"/>
    </xf>
    <xf numFmtId="0" fontId="29" fillId="5" borderId="13" xfId="49" applyFont="1" applyFill="1" applyBorder="1" applyAlignment="1">
      <alignment horizontal="left" vertical="center"/>
    </xf>
    <xf numFmtId="0" fontId="10" fillId="5" borderId="13" xfId="45" applyFont="1" applyFill="1" applyBorder="1" applyAlignment="1">
      <alignment horizontal="center" vertical="center"/>
    </xf>
    <xf numFmtId="0" fontId="16" fillId="5" borderId="13" xfId="0" applyFont="1" applyFill="1" applyBorder="1"/>
    <xf numFmtId="0" fontId="6" fillId="5" borderId="13" xfId="58" applyFont="1" applyFill="1" applyBorder="1" applyAlignment="1">
      <alignment horizontal="center" vertical="center"/>
    </xf>
    <xf numFmtId="0" fontId="56" fillId="5" borderId="13" xfId="0" applyFont="1" applyFill="1" applyBorder="1" applyAlignment="1">
      <alignment vertical="center"/>
    </xf>
    <xf numFmtId="43" fontId="29" fillId="0" borderId="13" xfId="16" applyFont="1" applyFill="1" applyBorder="1" applyAlignment="1">
      <alignment horizontal="right" vertical="center"/>
    </xf>
    <xf numFmtId="0" fontId="6" fillId="5" borderId="13" xfId="58" applyFont="1" applyFill="1" applyBorder="1" applyAlignment="1">
      <alignment vertical="center"/>
    </xf>
    <xf numFmtId="43" fontId="29" fillId="0" borderId="12" xfId="16" applyFont="1" applyFill="1" applyBorder="1" applyAlignment="1">
      <alignment horizontal="right" vertical="center"/>
    </xf>
    <xf numFmtId="0" fontId="37" fillId="5" borderId="13" xfId="58" applyFont="1" applyFill="1" applyBorder="1" applyAlignment="1">
      <alignment vertical="center"/>
    </xf>
    <xf numFmtId="0" fontId="12" fillId="5" borderId="13" xfId="49" applyFont="1" applyFill="1" applyBorder="1" applyAlignment="1">
      <alignment horizontal="center" vertical="center"/>
    </xf>
    <xf numFmtId="0" fontId="10" fillId="5" borderId="20" xfId="45" applyFont="1" applyFill="1" applyBorder="1" applyAlignment="1">
      <alignment horizontal="center" vertical="center"/>
    </xf>
    <xf numFmtId="49" fontId="38" fillId="5" borderId="13" xfId="58" applyNumberFormat="1" applyFont="1" applyFill="1" applyBorder="1" applyAlignment="1">
      <alignment horizontal="center" vertical="center"/>
    </xf>
    <xf numFmtId="17" fontId="10" fillId="5" borderId="13" xfId="46" quotePrefix="1" applyNumberFormat="1" applyFont="1" applyFill="1" applyBorder="1" applyAlignment="1">
      <alignment horizontal="center" vertical="center"/>
    </xf>
    <xf numFmtId="164" fontId="14" fillId="5" borderId="13" xfId="16" quotePrefix="1" applyNumberFormat="1" applyFont="1" applyFill="1" applyBorder="1" applyAlignment="1">
      <alignment horizontal="center" vertical="center"/>
    </xf>
    <xf numFmtId="0" fontId="10" fillId="5" borderId="13" xfId="48" applyFont="1" applyFill="1" applyBorder="1" applyAlignment="1">
      <alignment horizontal="center" vertical="center"/>
    </xf>
    <xf numFmtId="0" fontId="20" fillId="5" borderId="20" xfId="0" applyFont="1" applyFill="1" applyBorder="1" applyAlignment="1">
      <alignment vertical="center"/>
    </xf>
    <xf numFmtId="0" fontId="20" fillId="5" borderId="20" xfId="48" applyFont="1" applyFill="1" applyBorder="1" applyAlignment="1">
      <alignment horizontal="center" vertical="center"/>
    </xf>
    <xf numFmtId="0" fontId="20" fillId="5" borderId="20" xfId="45" applyFont="1" applyFill="1" applyBorder="1" applyAlignment="1">
      <alignment horizontal="center" vertical="center"/>
    </xf>
    <xf numFmtId="0" fontId="27" fillId="5" borderId="13" xfId="49" applyFont="1" applyFill="1" applyBorder="1" applyAlignment="1">
      <alignment horizontal="left" vertical="center"/>
    </xf>
    <xf numFmtId="0" fontId="6" fillId="0" borderId="15" xfId="0" applyFont="1" applyFill="1" applyBorder="1" applyAlignment="1">
      <alignment horizontal="center"/>
    </xf>
    <xf numFmtId="0" fontId="84" fillId="0" borderId="21" xfId="0" applyFont="1" applyFill="1" applyBorder="1" applyAlignment="1">
      <alignment horizontal="left" vertical="top"/>
    </xf>
    <xf numFmtId="0" fontId="85" fillId="0" borderId="22" xfId="45" applyFont="1" applyFill="1" applyBorder="1" applyAlignment="1">
      <alignment horizontal="center" vertical="center"/>
    </xf>
    <xf numFmtId="17" fontId="85" fillId="0" borderId="23" xfId="45" applyNumberFormat="1" applyFont="1" applyFill="1" applyBorder="1" applyAlignment="1">
      <alignment horizontal="center" vertical="center"/>
    </xf>
    <xf numFmtId="0" fontId="22" fillId="4" borderId="16" xfId="45" applyFont="1" applyFill="1" applyBorder="1" applyAlignment="1">
      <alignment horizontal="center" vertical="center"/>
    </xf>
    <xf numFmtId="0" fontId="85" fillId="0" borderId="15" xfId="45" applyFont="1" applyFill="1" applyBorder="1" applyAlignment="1">
      <alignment vertical="center"/>
    </xf>
    <xf numFmtId="0" fontId="85" fillId="0" borderId="16" xfId="45" applyFont="1" applyFill="1" applyBorder="1" applyAlignment="1">
      <alignment horizontal="center" vertical="center"/>
    </xf>
    <xf numFmtId="167" fontId="73" fillId="4" borderId="13" xfId="45" applyNumberFormat="1" applyFont="1" applyFill="1" applyBorder="1" applyAlignment="1">
      <alignment horizontal="center" vertical="center"/>
    </xf>
    <xf numFmtId="0" fontId="73" fillId="4" borderId="13" xfId="45" applyFont="1" applyFill="1" applyBorder="1" applyAlignment="1">
      <alignment horizontal="left" vertical="center"/>
    </xf>
    <xf numFmtId="0" fontId="84" fillId="0" borderId="14" xfId="0" applyFont="1" applyFill="1" applyBorder="1" applyAlignment="1">
      <alignment horizontal="left" vertical="top"/>
    </xf>
    <xf numFmtId="0" fontId="85" fillId="0" borderId="15" xfId="45" applyFont="1" applyFill="1" applyBorder="1" applyAlignment="1">
      <alignment horizontal="center" vertical="center"/>
    </xf>
    <xf numFmtId="0" fontId="84" fillId="4" borderId="13" xfId="0" applyFont="1" applyFill="1" applyBorder="1" applyAlignment="1">
      <alignment horizontal="left" vertical="center"/>
    </xf>
    <xf numFmtId="0" fontId="86" fillId="0" borderId="13" xfId="46" applyFont="1" applyFill="1" applyBorder="1" applyAlignment="1">
      <alignment horizontal="center" vertical="center"/>
    </xf>
    <xf numFmtId="0" fontId="85" fillId="4" borderId="15" xfId="45" applyFont="1" applyFill="1" applyBorder="1" applyAlignment="1">
      <alignment horizontal="center" vertical="center"/>
    </xf>
    <xf numFmtId="0" fontId="85" fillId="4" borderId="16" xfId="45" applyFont="1" applyFill="1" applyBorder="1" applyAlignment="1">
      <alignment horizontal="center" vertical="center"/>
    </xf>
    <xf numFmtId="0" fontId="84" fillId="4" borderId="13" xfId="59" applyFont="1" applyFill="1" applyBorder="1" applyAlignment="1">
      <alignment vertical="center"/>
    </xf>
    <xf numFmtId="0" fontId="86" fillId="4" borderId="13" xfId="46" applyFont="1" applyFill="1" applyBorder="1" applyAlignment="1">
      <alignment horizontal="center" vertical="center"/>
    </xf>
    <xf numFmtId="17" fontId="85" fillId="0" borderId="16" xfId="45" applyNumberFormat="1" applyFont="1" applyFill="1" applyBorder="1" applyAlignment="1">
      <alignment horizontal="center" vertical="center"/>
    </xf>
    <xf numFmtId="0" fontId="84" fillId="4" borderId="14" xfId="0" applyFont="1" applyFill="1" applyBorder="1" applyAlignment="1">
      <alignment vertical="center"/>
    </xf>
    <xf numFmtId="0" fontId="84" fillId="4" borderId="13" xfId="0" applyFont="1" applyFill="1" applyBorder="1" applyAlignment="1">
      <alignment vertical="center"/>
    </xf>
    <xf numFmtId="0" fontId="84" fillId="4" borderId="13" xfId="46" applyFont="1" applyFill="1" applyBorder="1" applyAlignment="1">
      <alignment horizontal="left" vertical="center"/>
    </xf>
    <xf numFmtId="0" fontId="84" fillId="0" borderId="13" xfId="46" applyFont="1" applyFill="1" applyBorder="1" applyAlignment="1">
      <alignment horizontal="center" vertical="center"/>
    </xf>
    <xf numFmtId="0" fontId="84" fillId="0" borderId="14" xfId="0" applyFont="1" applyFill="1" applyBorder="1" applyAlignment="1">
      <alignment vertical="center"/>
    </xf>
    <xf numFmtId="0" fontId="86" fillId="0" borderId="13" xfId="0" applyFont="1" applyFill="1" applyBorder="1"/>
    <xf numFmtId="49" fontId="84" fillId="4" borderId="13" xfId="61" applyNumberFormat="1" applyFont="1" applyFill="1" applyBorder="1" applyAlignment="1">
      <alignment vertical="center"/>
    </xf>
    <xf numFmtId="0" fontId="89" fillId="0" borderId="14" xfId="0" applyFont="1" applyFill="1" applyBorder="1" applyAlignment="1">
      <alignment horizontal="left" vertical="top"/>
    </xf>
    <xf numFmtId="0" fontId="85" fillId="4" borderId="13" xfId="45" applyFont="1" applyFill="1" applyBorder="1" applyAlignment="1">
      <alignment horizontal="center" vertical="center"/>
    </xf>
    <xf numFmtId="0" fontId="86" fillId="4" borderId="13" xfId="58" applyFont="1" applyFill="1" applyBorder="1" applyAlignment="1">
      <alignment vertical="center"/>
    </xf>
    <xf numFmtId="0" fontId="84" fillId="5" borderId="12" xfId="0" applyFont="1" applyFill="1" applyBorder="1" applyAlignment="1">
      <alignment vertical="center"/>
    </xf>
    <xf numFmtId="0" fontId="85" fillId="0" borderId="13" xfId="46" applyFont="1" applyFill="1" applyBorder="1" applyAlignment="1">
      <alignment horizontal="center" vertical="center"/>
    </xf>
    <xf numFmtId="0" fontId="84" fillId="5" borderId="13" xfId="0" applyFont="1" applyFill="1" applyBorder="1" applyAlignment="1">
      <alignment vertical="center"/>
    </xf>
    <xf numFmtId="49" fontId="86" fillId="0" borderId="15" xfId="0" applyNumberFormat="1" applyFont="1" applyFill="1" applyBorder="1" applyAlignment="1">
      <alignment vertical="center"/>
    </xf>
    <xf numFmtId="0" fontId="86" fillId="0" borderId="16" xfId="0" applyFont="1" applyFill="1" applyBorder="1" applyAlignment="1">
      <alignment vertical="center"/>
    </xf>
    <xf numFmtId="0" fontId="84" fillId="0" borderId="16" xfId="0" applyFont="1" applyFill="1" applyBorder="1" applyAlignment="1">
      <alignment horizontal="left" vertical="center"/>
    </xf>
    <xf numFmtId="0" fontId="84" fillId="0" borderId="13" xfId="47" applyFont="1" applyFill="1" applyBorder="1" applyAlignment="1">
      <alignment vertical="center"/>
    </xf>
    <xf numFmtId="0" fontId="84" fillId="0" borderId="16" xfId="48" applyFont="1" applyFill="1" applyBorder="1" applyAlignment="1">
      <alignment vertical="center"/>
    </xf>
    <xf numFmtId="0" fontId="90" fillId="5" borderId="13" xfId="0" applyFont="1" applyFill="1" applyBorder="1" applyAlignment="1">
      <alignment vertical="center"/>
    </xf>
    <xf numFmtId="0" fontId="86" fillId="0" borderId="13" xfId="0" applyFont="1" applyFill="1" applyBorder="1" applyAlignment="1">
      <alignment vertical="center"/>
    </xf>
    <xf numFmtId="0" fontId="6" fillId="4" borderId="16" xfId="0" applyFont="1" applyFill="1" applyBorder="1"/>
    <xf numFmtId="0" fontId="8" fillId="0" borderId="0" xfId="44" applyFont="1" applyFill="1" applyBorder="1" applyAlignment="1">
      <alignment horizontal="left" vertical="center"/>
    </xf>
    <xf numFmtId="0" fontId="8" fillId="0" borderId="0" xfId="44" applyFont="1" applyFill="1" applyBorder="1" applyAlignment="1">
      <alignment vertical="center"/>
    </xf>
    <xf numFmtId="0" fontId="8" fillId="4" borderId="0" xfId="0" applyFont="1" applyFill="1" applyBorder="1" applyAlignment="1">
      <alignment horizontal="left" vertical="center"/>
    </xf>
    <xf numFmtId="0" fontId="8" fillId="4" borderId="0" xfId="44" applyFont="1" applyFill="1" applyBorder="1" applyAlignment="1">
      <alignment horizontal="center" vertical="center"/>
    </xf>
    <xf numFmtId="0" fontId="73" fillId="4" borderId="0" xfId="44" applyFont="1" applyFill="1" applyBorder="1" applyAlignment="1">
      <alignment vertical="center"/>
    </xf>
    <xf numFmtId="0" fontId="84" fillId="0" borderId="14" xfId="0" applyFont="1" applyFill="1" applyBorder="1" applyAlignment="1">
      <alignment vertical="top"/>
    </xf>
    <xf numFmtId="0" fontId="84" fillId="0" borderId="15" xfId="0" applyFont="1" applyFill="1" applyBorder="1" applyAlignment="1">
      <alignment vertical="top"/>
    </xf>
    <xf numFmtId="0" fontId="84" fillId="0" borderId="16" xfId="0" applyFont="1" applyFill="1" applyBorder="1" applyAlignment="1">
      <alignment vertical="top"/>
    </xf>
    <xf numFmtId="0" fontId="8" fillId="0" borderId="0" xfId="0" applyFont="1" applyFill="1" applyBorder="1" applyAlignment="1">
      <alignment vertical="center"/>
    </xf>
    <xf numFmtId="0" fontId="11" fillId="5" borderId="20" xfId="59" applyFont="1" applyFill="1" applyBorder="1" applyAlignment="1">
      <alignment vertical="center"/>
    </xf>
    <xf numFmtId="43" fontId="40" fillId="4" borderId="22" xfId="16" applyFont="1" applyFill="1" applyBorder="1" applyAlignment="1">
      <alignment vertical="center"/>
    </xf>
    <xf numFmtId="43" fontId="10" fillId="0" borderId="20" xfId="16" applyFont="1" applyFill="1" applyBorder="1" applyAlignment="1">
      <alignment horizontal="center" vertical="center"/>
    </xf>
    <xf numFmtId="0" fontId="10" fillId="0" borderId="20" xfId="61" applyFont="1" applyFill="1" applyBorder="1" applyAlignment="1">
      <alignment vertical="center"/>
    </xf>
    <xf numFmtId="4" fontId="11" fillId="0" borderId="20" xfId="0" applyNumberFormat="1" applyFont="1" applyFill="1" applyBorder="1" applyAlignment="1">
      <alignment horizontal="center" vertical="center" readingOrder="1"/>
    </xf>
    <xf numFmtId="0" fontId="84" fillId="0" borderId="13" xfId="59" applyFont="1" applyFill="1" applyBorder="1" applyAlignment="1">
      <alignment vertical="center"/>
    </xf>
    <xf numFmtId="0" fontId="89" fillId="5" borderId="13" xfId="0" applyFont="1" applyFill="1" applyBorder="1" applyAlignment="1">
      <alignment vertical="center"/>
    </xf>
    <xf numFmtId="0" fontId="84" fillId="0" borderId="12" xfId="44" applyFont="1" applyFill="1" applyBorder="1" applyAlignment="1">
      <alignment vertical="center"/>
    </xf>
    <xf numFmtId="0" fontId="85" fillId="0" borderId="25" xfId="44" applyFont="1" applyFill="1" applyBorder="1" applyAlignment="1">
      <alignment horizontal="center" vertical="center"/>
    </xf>
    <xf numFmtId="0" fontId="84" fillId="0" borderId="15" xfId="44" applyFont="1" applyFill="1" applyBorder="1" applyAlignment="1">
      <alignment horizontal="left" vertical="center"/>
    </xf>
    <xf numFmtId="0" fontId="85" fillId="0" borderId="15" xfId="44" applyFont="1" applyFill="1" applyBorder="1" applyAlignment="1">
      <alignment horizontal="center" vertical="center"/>
    </xf>
    <xf numFmtId="0" fontId="91" fillId="4" borderId="16" xfId="0" applyFont="1" applyFill="1" applyBorder="1" applyAlignment="1">
      <alignment vertical="center"/>
    </xf>
    <xf numFmtId="49" fontId="84" fillId="4" borderId="12" xfId="61" applyNumberFormat="1" applyFont="1" applyFill="1" applyBorder="1" applyAlignment="1">
      <alignment vertical="center"/>
    </xf>
    <xf numFmtId="49" fontId="86" fillId="4" borderId="13" xfId="61" applyNumberFormat="1" applyFont="1" applyFill="1" applyBorder="1" applyAlignment="1">
      <alignment vertical="center"/>
    </xf>
    <xf numFmtId="0" fontId="75" fillId="4" borderId="16" xfId="48" applyFont="1" applyFill="1" applyBorder="1" applyAlignment="1">
      <alignment vertical="center"/>
    </xf>
    <xf numFmtId="0" fontId="6" fillId="4" borderId="14" xfId="48" quotePrefix="1" applyFont="1" applyFill="1" applyBorder="1" applyAlignment="1">
      <alignment vertical="center"/>
    </xf>
    <xf numFmtId="0" fontId="43" fillId="4" borderId="15" xfId="0" applyFont="1" applyFill="1" applyBorder="1" applyAlignment="1">
      <alignment horizontal="left" vertical="center" wrapText="1"/>
    </xf>
    <xf numFmtId="1" fontId="84" fillId="4" borderId="15" xfId="48" applyNumberFormat="1" applyFont="1" applyFill="1" applyBorder="1" applyAlignment="1">
      <alignment horizontal="center" vertical="center"/>
    </xf>
    <xf numFmtId="0" fontId="84" fillId="0" borderId="14" xfId="0" applyFont="1" applyBorder="1"/>
    <xf numFmtId="4" fontId="6" fillId="0" borderId="15" xfId="49" applyNumberFormat="1" applyFont="1" applyFill="1" applyBorder="1" applyAlignment="1">
      <alignment horizontal="center" vertical="center"/>
    </xf>
    <xf numFmtId="4" fontId="6" fillId="5" borderId="15" xfId="49" applyNumberFormat="1" applyFont="1" applyFill="1" applyBorder="1" applyAlignment="1">
      <alignment horizontal="center" vertical="center"/>
    </xf>
    <xf numFmtId="0" fontId="84" fillId="4" borderId="33" xfId="48" applyFont="1" applyFill="1" applyBorder="1" applyAlignment="1">
      <alignment vertical="center"/>
    </xf>
    <xf numFmtId="0" fontId="84" fillId="4" borderId="34" xfId="46" applyFont="1" applyFill="1" applyBorder="1" applyAlignment="1">
      <alignment horizontal="left" vertical="center"/>
    </xf>
    <xf numFmtId="1" fontId="84" fillId="0" borderId="15" xfId="48" applyNumberFormat="1" applyFont="1" applyFill="1" applyBorder="1" applyAlignment="1">
      <alignment horizontal="center" vertical="center"/>
    </xf>
    <xf numFmtId="0" fontId="84" fillId="0" borderId="15" xfId="0" applyFont="1" applyFill="1" applyBorder="1" applyAlignment="1">
      <alignment vertical="center"/>
    </xf>
    <xf numFmtId="0" fontId="84" fillId="0" borderId="14" xfId="48" applyFont="1" applyFill="1" applyBorder="1" applyAlignment="1">
      <alignment vertical="center"/>
    </xf>
    <xf numFmtId="0" fontId="84" fillId="4" borderId="15" xfId="48" applyFont="1" applyFill="1" applyBorder="1" applyAlignment="1">
      <alignment vertical="center" wrapText="1"/>
    </xf>
    <xf numFmtId="0" fontId="84" fillId="4" borderId="16" xfId="48" applyFont="1" applyFill="1" applyBorder="1" applyAlignment="1">
      <alignment vertical="center" wrapText="1"/>
    </xf>
    <xf numFmtId="0" fontId="84" fillId="4" borderId="14" xfId="48" quotePrefix="1" applyFont="1" applyFill="1" applyBorder="1" applyAlignment="1">
      <alignment vertical="center"/>
    </xf>
    <xf numFmtId="0" fontId="84" fillId="4" borderId="15" xfId="48" quotePrefix="1" applyFont="1" applyFill="1" applyBorder="1" applyAlignment="1">
      <alignment vertical="center"/>
    </xf>
    <xf numFmtId="0" fontId="84" fillId="4" borderId="16" xfId="48" quotePrefix="1" applyFont="1" applyFill="1" applyBorder="1" applyAlignment="1">
      <alignment vertical="center"/>
    </xf>
    <xf numFmtId="0" fontId="86" fillId="4" borderId="15" xfId="0" applyFont="1" applyFill="1" applyBorder="1" applyAlignment="1">
      <alignment horizontal="left" vertical="center"/>
    </xf>
    <xf numFmtId="0" fontId="86" fillId="4" borderId="16" xfId="0" applyFont="1" applyFill="1" applyBorder="1" applyAlignment="1">
      <alignment horizontal="left" vertical="center"/>
    </xf>
    <xf numFmtId="0" fontId="84" fillId="5" borderId="15" xfId="48" applyFont="1" applyFill="1" applyBorder="1" applyAlignment="1">
      <alignment horizontal="left" vertical="center" wrapText="1"/>
    </xf>
    <xf numFmtId="0" fontId="84" fillId="5" borderId="16" xfId="48" applyFont="1" applyFill="1" applyBorder="1" applyAlignment="1">
      <alignment horizontal="left" vertical="center" wrapText="1"/>
    </xf>
    <xf numFmtId="49" fontId="84" fillId="0" borderId="13" xfId="61" applyNumberFormat="1" applyFont="1" applyFill="1" applyBorder="1" applyAlignment="1">
      <alignment vertical="center"/>
    </xf>
    <xf numFmtId="9" fontId="6" fillId="5" borderId="15" xfId="49" applyNumberFormat="1" applyFont="1" applyFill="1" applyBorder="1" applyAlignment="1">
      <alignment horizontal="center" vertical="center"/>
    </xf>
    <xf numFmtId="9" fontId="6" fillId="5" borderId="15" xfId="62" applyFont="1" applyFill="1" applyBorder="1" applyAlignment="1">
      <alignment horizontal="center" vertical="center"/>
    </xf>
    <xf numFmtId="9" fontId="38" fillId="5" borderId="15" xfId="49" applyNumberFormat="1" applyFont="1" applyFill="1" applyBorder="1" applyAlignment="1">
      <alignment horizontal="left" vertical="center"/>
    </xf>
    <xf numFmtId="0" fontId="6" fillId="0" borderId="15" xfId="0" applyFont="1" applyBorder="1" applyAlignment="1">
      <alignment horizontal="center"/>
    </xf>
    <xf numFmtId="0" fontId="84" fillId="0" borderId="25" xfId="45" applyFont="1" applyFill="1" applyBorder="1" applyAlignment="1">
      <alignment vertical="top" wrapText="1"/>
    </xf>
    <xf numFmtId="0" fontId="84" fillId="0" borderId="26" xfId="45" applyFont="1" applyFill="1" applyBorder="1" applyAlignment="1">
      <alignment vertical="top" wrapText="1"/>
    </xf>
    <xf numFmtId="4" fontId="17" fillId="0" borderId="13" xfId="16" applyNumberFormat="1" applyFont="1" applyFill="1" applyBorder="1" applyAlignment="1">
      <alignment horizontal="right" vertical="center"/>
    </xf>
    <xf numFmtId="0" fontId="84" fillId="0" borderId="14" xfId="45" applyFont="1" applyFill="1" applyBorder="1" applyAlignment="1">
      <alignment vertical="top"/>
    </xf>
    <xf numFmtId="0" fontId="84" fillId="0" borderId="15" xfId="45" applyFont="1" applyFill="1" applyBorder="1" applyAlignment="1">
      <alignment vertical="top" wrapText="1"/>
    </xf>
    <xf numFmtId="0" fontId="84" fillId="0" borderId="16" xfId="45" applyFont="1" applyFill="1" applyBorder="1" applyAlignment="1">
      <alignment vertical="top" wrapText="1"/>
    </xf>
    <xf numFmtId="0" fontId="84" fillId="4" borderId="14" xfId="0" applyFont="1" applyFill="1" applyBorder="1"/>
    <xf numFmtId="0" fontId="84" fillId="4" borderId="15" xfId="0" applyFont="1" applyFill="1" applyBorder="1"/>
    <xf numFmtId="0" fontId="84" fillId="0" borderId="15" xfId="0" applyFont="1" applyFill="1" applyBorder="1"/>
    <xf numFmtId="0" fontId="87" fillId="0" borderId="13" xfId="0" applyFont="1" applyFill="1" applyBorder="1" applyAlignment="1">
      <alignment horizontal="center" vertical="center"/>
    </xf>
    <xf numFmtId="0" fontId="84" fillId="0" borderId="14" xfId="0" applyFont="1" applyFill="1" applyBorder="1"/>
    <xf numFmtId="0" fontId="84" fillId="0" borderId="13" xfId="0" applyFont="1" applyFill="1" applyBorder="1" applyAlignment="1">
      <alignment vertical="center"/>
    </xf>
    <xf numFmtId="0" fontId="84" fillId="4" borderId="24" xfId="45" applyFont="1" applyFill="1" applyBorder="1" applyAlignment="1">
      <alignment vertical="top"/>
    </xf>
    <xf numFmtId="0" fontId="84" fillId="4" borderId="25" xfId="45" applyFont="1" applyFill="1" applyBorder="1" applyAlignment="1">
      <alignment vertical="top" wrapText="1"/>
    </xf>
    <xf numFmtId="0" fontId="84" fillId="4" borderId="26" xfId="45" applyFont="1" applyFill="1" applyBorder="1" applyAlignment="1">
      <alignment vertical="top" wrapText="1"/>
    </xf>
    <xf numFmtId="0" fontId="84" fillId="4" borderId="14" xfId="45" applyFont="1" applyFill="1" applyBorder="1" applyAlignment="1">
      <alignment vertical="top"/>
    </xf>
    <xf numFmtId="0" fontId="84" fillId="4" borderId="15" xfId="45" applyFont="1" applyFill="1" applyBorder="1" applyAlignment="1">
      <alignment vertical="top" wrapText="1"/>
    </xf>
    <xf numFmtId="0" fontId="84" fillId="4" borderId="16" xfId="45" applyFont="1" applyFill="1" applyBorder="1" applyAlignment="1">
      <alignment vertical="top" wrapText="1"/>
    </xf>
    <xf numFmtId="9" fontId="86" fillId="0" borderId="15" xfId="48" applyNumberFormat="1" applyFont="1" applyFill="1" applyBorder="1" applyAlignment="1">
      <alignment horizontal="center" vertical="center"/>
    </xf>
    <xf numFmtId="0" fontId="86" fillId="0" borderId="16" xfId="48" applyFont="1" applyFill="1" applyBorder="1" applyAlignment="1">
      <alignment horizontal="left" vertical="center"/>
    </xf>
    <xf numFmtId="0" fontId="9" fillId="0" borderId="15" xfId="48" applyFont="1" applyFill="1" applyBorder="1" applyAlignment="1">
      <alignment horizontal="center" vertical="center"/>
    </xf>
    <xf numFmtId="0" fontId="10" fillId="5" borderId="16" xfId="45" applyFont="1" applyFill="1" applyBorder="1" applyAlignment="1">
      <alignment horizontal="center" vertical="center"/>
    </xf>
    <xf numFmtId="0" fontId="11" fillId="5" borderId="16" xfId="49" applyFont="1" applyFill="1" applyBorder="1" applyAlignment="1">
      <alignment horizontal="center" vertical="center"/>
    </xf>
    <xf numFmtId="0" fontId="11" fillId="5" borderId="20" xfId="49" applyFont="1" applyFill="1" applyBorder="1" applyAlignment="1">
      <alignment horizontal="center" vertical="center"/>
    </xf>
    <xf numFmtId="0" fontId="10" fillId="5" borderId="23" xfId="45" applyFont="1" applyFill="1" applyBorder="1" applyAlignment="1">
      <alignment horizontal="center" vertical="center"/>
    </xf>
    <xf numFmtId="0" fontId="11" fillId="5" borderId="13" xfId="49" applyFont="1" applyFill="1" applyBorder="1" applyAlignment="1">
      <alignment horizontal="left" vertical="center"/>
    </xf>
    <xf numFmtId="0" fontId="11" fillId="0" borderId="14" xfId="0" applyFont="1" applyFill="1" applyBorder="1"/>
    <xf numFmtId="0" fontId="11" fillId="0" borderId="13" xfId="0" applyFont="1" applyFill="1" applyBorder="1" applyAlignment="1"/>
    <xf numFmtId="0" fontId="84" fillId="4" borderId="24" xfId="58" applyFont="1" applyFill="1" applyBorder="1" applyAlignment="1">
      <alignment vertical="center"/>
    </xf>
    <xf numFmtId="0" fontId="86" fillId="4" borderId="14" xfId="58" applyFont="1" applyFill="1" applyBorder="1" applyAlignment="1">
      <alignment vertical="center"/>
    </xf>
    <xf numFmtId="49" fontId="92" fillId="4" borderId="13" xfId="58" applyNumberFormat="1" applyFont="1" applyFill="1" applyBorder="1" applyAlignment="1">
      <alignment horizontal="center" vertical="center"/>
    </xf>
    <xf numFmtId="0" fontId="84" fillId="5" borderId="13" xfId="58" applyFont="1" applyFill="1" applyBorder="1" applyAlignment="1">
      <alignment vertical="center"/>
    </xf>
    <xf numFmtId="0" fontId="86" fillId="5" borderId="13" xfId="46" applyFont="1" applyFill="1" applyBorder="1" applyAlignment="1">
      <alignment horizontal="center" vertical="center"/>
    </xf>
    <xf numFmtId="0" fontId="86" fillId="5" borderId="14" xfId="58" applyFont="1" applyFill="1" applyBorder="1" applyAlignment="1">
      <alignment vertical="center"/>
    </xf>
    <xf numFmtId="0" fontId="86" fillId="5" borderId="16" xfId="0" applyNumberFormat="1" applyFont="1" applyFill="1" applyBorder="1"/>
    <xf numFmtId="43" fontId="84" fillId="0" borderId="17" xfId="16" applyFont="1" applyFill="1" applyBorder="1" applyAlignment="1">
      <alignment horizontal="right" vertical="center"/>
    </xf>
    <xf numFmtId="0" fontId="89" fillId="4" borderId="15" xfId="0" applyFont="1" applyFill="1" applyBorder="1"/>
    <xf numFmtId="0" fontId="89" fillId="4" borderId="16" xfId="0" applyFont="1" applyFill="1" applyBorder="1"/>
    <xf numFmtId="3" fontId="86" fillId="5" borderId="15" xfId="0" applyNumberFormat="1" applyFont="1" applyFill="1" applyBorder="1" applyAlignment="1">
      <alignment horizontal="center"/>
    </xf>
    <xf numFmtId="0" fontId="85" fillId="5" borderId="14" xfId="58" applyFont="1" applyFill="1" applyBorder="1" applyAlignment="1">
      <alignment vertical="center"/>
    </xf>
    <xf numFmtId="0" fontId="84" fillId="5" borderId="14" xfId="58" applyFont="1" applyFill="1" applyBorder="1" applyAlignment="1">
      <alignment vertical="center"/>
    </xf>
    <xf numFmtId="0" fontId="84" fillId="0" borderId="13" xfId="13" applyFont="1" applyFill="1" applyBorder="1"/>
    <xf numFmtId="0" fontId="89" fillId="0" borderId="14" xfId="0" applyFont="1" applyFill="1" applyBorder="1"/>
    <xf numFmtId="0" fontId="84" fillId="0" borderId="14" xfId="13" applyFont="1" applyFill="1" applyBorder="1"/>
    <xf numFmtId="2" fontId="6" fillId="5" borderId="14" xfId="49" applyNumberFormat="1" applyFont="1" applyFill="1" applyBorder="1" applyAlignment="1">
      <alignment vertical="center"/>
    </xf>
    <xf numFmtId="1" fontId="6" fillId="5" borderId="15" xfId="49" applyNumberFormat="1" applyFont="1" applyFill="1" applyBorder="1" applyAlignment="1">
      <alignment horizontal="center" vertical="center"/>
    </xf>
    <xf numFmtId="2" fontId="6" fillId="5" borderId="16" xfId="49" applyNumberFormat="1" applyFont="1" applyFill="1" applyBorder="1" applyAlignment="1">
      <alignment vertical="center"/>
    </xf>
    <xf numFmtId="2" fontId="10" fillId="5" borderId="13" xfId="45" applyNumberFormat="1" applyFont="1" applyFill="1" applyBorder="1" applyAlignment="1">
      <alignment horizontal="center" vertical="center"/>
    </xf>
    <xf numFmtId="2" fontId="14" fillId="5" borderId="13" xfId="16" quotePrefix="1" applyNumberFormat="1" applyFont="1" applyFill="1" applyBorder="1" applyAlignment="1">
      <alignment horizontal="center" vertical="center"/>
    </xf>
    <xf numFmtId="2" fontId="11" fillId="5" borderId="13" xfId="16" applyNumberFormat="1" applyFont="1" applyFill="1" applyBorder="1" applyAlignment="1">
      <alignment horizontal="center" vertical="center"/>
    </xf>
    <xf numFmtId="2" fontId="16" fillId="5" borderId="13" xfId="0" applyNumberFormat="1" applyFont="1" applyFill="1" applyBorder="1"/>
    <xf numFmtId="0" fontId="9" fillId="5" borderId="14" xfId="49" applyFont="1" applyFill="1" applyBorder="1" applyAlignment="1">
      <alignment vertical="center"/>
    </xf>
    <xf numFmtId="0" fontId="9" fillId="5" borderId="15" xfId="49" applyFont="1" applyFill="1" applyBorder="1" applyAlignment="1">
      <alignment horizontal="center" vertical="center"/>
    </xf>
    <xf numFmtId="0" fontId="9" fillId="5" borderId="16" xfId="49" applyFont="1" applyFill="1" applyBorder="1" applyAlignment="1">
      <alignment vertical="center"/>
    </xf>
    <xf numFmtId="0" fontId="20" fillId="5" borderId="13" xfId="0" applyFont="1" applyFill="1" applyBorder="1" applyAlignment="1">
      <alignment vertical="center"/>
    </xf>
    <xf numFmtId="0" fontId="20" fillId="5" borderId="13" xfId="45" applyFont="1" applyFill="1" applyBorder="1" applyAlignment="1">
      <alignment horizontal="center" vertical="center"/>
    </xf>
    <xf numFmtId="0" fontId="84" fillId="5" borderId="12" xfId="49" applyFont="1" applyFill="1" applyBorder="1" applyAlignment="1">
      <alignment horizontal="left" vertical="center"/>
    </xf>
    <xf numFmtId="0" fontId="84" fillId="5" borderId="13" xfId="49" applyFont="1" applyFill="1" applyBorder="1" applyAlignment="1">
      <alignment horizontal="left" vertical="center"/>
    </xf>
    <xf numFmtId="49" fontId="86" fillId="5" borderId="13" xfId="58" applyNumberFormat="1" applyFont="1" applyFill="1" applyBorder="1" applyAlignment="1">
      <alignment horizontal="center" vertical="center"/>
    </xf>
    <xf numFmtId="0" fontId="84" fillId="5" borderId="14" xfId="49" applyFont="1" applyFill="1" applyBorder="1" applyAlignment="1">
      <alignment vertical="center"/>
    </xf>
    <xf numFmtId="2" fontId="84" fillId="5" borderId="14" xfId="0" applyNumberFormat="1" applyFont="1" applyFill="1" applyBorder="1"/>
    <xf numFmtId="2" fontId="84" fillId="5" borderId="15" xfId="0" applyNumberFormat="1" applyFont="1" applyFill="1" applyBorder="1"/>
    <xf numFmtId="2" fontId="84" fillId="5" borderId="16" xfId="0" applyNumberFormat="1" applyFont="1" applyFill="1" applyBorder="1"/>
    <xf numFmtId="0" fontId="84" fillId="5" borderId="14" xfId="45" applyFont="1" applyFill="1" applyBorder="1" applyAlignment="1">
      <alignment horizontal="left" vertical="center"/>
    </xf>
    <xf numFmtId="0" fontId="84" fillId="5" borderId="15" xfId="45" applyFont="1" applyFill="1" applyBorder="1" applyAlignment="1">
      <alignment horizontal="center" vertical="center"/>
    </xf>
    <xf numFmtId="17" fontId="84" fillId="5" borderId="16" xfId="46" quotePrefix="1" applyNumberFormat="1" applyFont="1" applyFill="1" applyBorder="1" applyAlignment="1">
      <alignment horizontal="center" vertical="center"/>
    </xf>
    <xf numFmtId="0" fontId="86" fillId="5" borderId="15" xfId="49" applyFont="1" applyFill="1" applyBorder="1" applyAlignment="1">
      <alignment horizontal="center" vertical="center"/>
    </xf>
    <xf numFmtId="0" fontId="86" fillId="5" borderId="16" xfId="49" applyFont="1" applyFill="1" applyBorder="1" applyAlignment="1">
      <alignment vertical="center"/>
    </xf>
    <xf numFmtId="0" fontId="6" fillId="5" borderId="14" xfId="49" applyFont="1" applyFill="1" applyBorder="1" applyAlignment="1">
      <alignment vertical="center"/>
    </xf>
    <xf numFmtId="0" fontId="6" fillId="5" borderId="16" xfId="49" applyFont="1" applyFill="1" applyBorder="1" applyAlignment="1">
      <alignment vertical="center"/>
    </xf>
    <xf numFmtId="0" fontId="11" fillId="0" borderId="16" xfId="0" applyFont="1" applyFill="1" applyBorder="1" applyAlignment="1"/>
    <xf numFmtId="0" fontId="20" fillId="0" borderId="0" xfId="44" applyFont="1" applyBorder="1" applyAlignment="1">
      <alignment horizontal="center" vertical="center"/>
    </xf>
    <xf numFmtId="0" fontId="20" fillId="4" borderId="8" xfId="44" applyFont="1" applyFill="1" applyBorder="1" applyAlignment="1">
      <alignment vertical="center"/>
    </xf>
    <xf numFmtId="0" fontId="21" fillId="0" borderId="8" xfId="57" applyFont="1" applyFill="1" applyBorder="1" applyAlignment="1">
      <alignment horizontal="left" vertical="center"/>
    </xf>
    <xf numFmtId="0" fontId="21" fillId="4" borderId="0" xfId="0" applyFont="1" applyFill="1" applyBorder="1" applyAlignment="1">
      <alignment horizontal="left" vertical="center"/>
    </xf>
    <xf numFmtId="0" fontId="21" fillId="4" borderId="0" xfId="57" quotePrefix="1" applyFont="1" applyFill="1" applyBorder="1" applyAlignment="1">
      <alignment horizontal="left" vertical="center"/>
    </xf>
    <xf numFmtId="0" fontId="5" fillId="0" borderId="13" xfId="44" applyFont="1" applyFill="1" applyBorder="1" applyAlignment="1">
      <alignment vertical="center"/>
    </xf>
    <xf numFmtId="0" fontId="5" fillId="0" borderId="15" xfId="44" applyFont="1" applyFill="1" applyBorder="1" applyAlignment="1">
      <alignment horizontal="center" vertical="center"/>
    </xf>
    <xf numFmtId="0" fontId="43" fillId="0" borderId="15" xfId="44" applyFont="1" applyFill="1" applyBorder="1" applyAlignment="1">
      <alignment horizontal="left" vertical="center"/>
    </xf>
    <xf numFmtId="0" fontId="6" fillId="0" borderId="15" xfId="44" applyFont="1" applyFill="1" applyBorder="1" applyAlignment="1">
      <alignment horizontal="left" vertical="center"/>
    </xf>
    <xf numFmtId="2" fontId="13" fillId="0" borderId="15" xfId="0" applyNumberFormat="1" applyFont="1" applyFill="1" applyBorder="1" applyAlignment="1">
      <alignment vertical="center"/>
    </xf>
    <xf numFmtId="0" fontId="6" fillId="0" borderId="15" xfId="44" applyFont="1" applyFill="1" applyBorder="1" applyAlignment="1">
      <alignment horizontal="center" vertical="center"/>
    </xf>
    <xf numFmtId="0" fontId="27" fillId="0" borderId="16" xfId="44" applyFont="1" applyFill="1" applyBorder="1" applyAlignment="1">
      <alignment horizontal="center" vertical="center"/>
    </xf>
    <xf numFmtId="0" fontId="10" fillId="0" borderId="20" xfId="44" applyFont="1" applyFill="1" applyBorder="1" applyAlignment="1">
      <alignment vertical="center"/>
    </xf>
    <xf numFmtId="0" fontId="6" fillId="0" borderId="14" xfId="44" applyFont="1" applyFill="1" applyBorder="1" applyAlignment="1">
      <alignment horizontal="left" vertical="center"/>
    </xf>
    <xf numFmtId="0" fontId="6" fillId="0" borderId="22" xfId="44" applyFont="1" applyFill="1" applyBorder="1" applyAlignment="1">
      <alignment horizontal="left" vertical="center"/>
    </xf>
    <xf numFmtId="0" fontId="10" fillId="0" borderId="22" xfId="44" applyFont="1" applyFill="1" applyBorder="1" applyAlignment="1">
      <alignment horizontal="center" vertical="center"/>
    </xf>
    <xf numFmtId="0" fontId="5" fillId="0" borderId="21" xfId="44" applyFont="1" applyFill="1" applyBorder="1" applyAlignment="1">
      <alignment horizontal="center" vertical="center"/>
    </xf>
    <xf numFmtId="0" fontId="5" fillId="0" borderId="20" xfId="44" applyFont="1" applyFill="1" applyBorder="1" applyAlignment="1">
      <alignment horizontal="center" vertical="center"/>
    </xf>
    <xf numFmtId="0" fontId="5" fillId="0" borderId="23" xfId="44" applyFont="1" applyFill="1" applyBorder="1" applyAlignment="1">
      <alignment horizontal="center" vertical="center"/>
    </xf>
    <xf numFmtId="43" fontId="29" fillId="0" borderId="10" xfId="16" applyFont="1" applyFill="1" applyBorder="1" applyAlignment="1">
      <alignment horizontal="right" vertical="center"/>
    </xf>
    <xf numFmtId="0" fontId="16" fillId="0" borderId="0" xfId="0" applyFont="1" applyFill="1" applyAlignment="1">
      <alignment vertical="center"/>
    </xf>
    <xf numFmtId="0" fontId="16" fillId="0" borderId="0" xfId="0" applyFont="1" applyFill="1" applyBorder="1" applyAlignment="1">
      <alignment vertical="center"/>
    </xf>
    <xf numFmtId="0" fontId="23" fillId="0" borderId="13" xfId="44" applyFont="1" applyFill="1" applyBorder="1" applyAlignment="1">
      <alignment vertical="center"/>
    </xf>
    <xf numFmtId="0" fontId="38" fillId="0" borderId="0" xfId="44" applyFont="1" applyFill="1" applyBorder="1" applyAlignment="1">
      <alignment horizontal="left" vertical="center"/>
    </xf>
    <xf numFmtId="0" fontId="23" fillId="0" borderId="0" xfId="44" applyFont="1" applyFill="1" applyBorder="1" applyAlignment="1">
      <alignment horizontal="center" vertical="center"/>
    </xf>
    <xf numFmtId="0" fontId="23" fillId="0" borderId="0" xfId="44" applyFont="1" applyFill="1" applyBorder="1" applyAlignment="1">
      <alignment horizontal="left" vertical="center"/>
    </xf>
    <xf numFmtId="0" fontId="38" fillId="0" borderId="15" xfId="44" applyFont="1" applyFill="1" applyBorder="1" applyAlignment="1">
      <alignment horizontal="left" vertical="center"/>
    </xf>
    <xf numFmtId="9" fontId="38" fillId="0" borderId="15" xfId="44" applyNumberFormat="1" applyFont="1" applyFill="1" applyBorder="1" applyAlignment="1">
      <alignment horizontal="center" vertical="center"/>
    </xf>
    <xf numFmtId="0" fontId="23" fillId="0" borderId="15" xfId="44" applyNumberFormat="1" applyFont="1" applyFill="1" applyBorder="1" applyAlignment="1">
      <alignment horizontal="left" vertical="center"/>
    </xf>
    <xf numFmtId="43" fontId="29" fillId="0" borderId="0" xfId="16" applyFont="1" applyFill="1" applyBorder="1" applyAlignment="1">
      <alignment horizontal="right" vertical="center"/>
    </xf>
    <xf numFmtId="9" fontId="23" fillId="0" borderId="13" xfId="44" applyNumberFormat="1" applyFont="1" applyFill="1" applyBorder="1" applyAlignment="1">
      <alignment horizontal="center" vertical="center"/>
    </xf>
    <xf numFmtId="0" fontId="16" fillId="0" borderId="15" xfId="0" applyFont="1" applyFill="1" applyBorder="1" applyAlignment="1">
      <alignment vertical="center"/>
    </xf>
    <xf numFmtId="0" fontId="38" fillId="0" borderId="0" xfId="44" applyFont="1" applyFill="1" applyBorder="1" applyAlignment="1">
      <alignment horizontal="center" vertical="center"/>
    </xf>
    <xf numFmtId="9" fontId="23" fillId="0" borderId="15" xfId="44" applyNumberFormat="1" applyFont="1" applyFill="1" applyBorder="1" applyAlignment="1">
      <alignment horizontal="center" vertical="center"/>
    </xf>
    <xf numFmtId="9" fontId="23" fillId="0" borderId="14" xfId="44" applyNumberFormat="1" applyFont="1" applyFill="1" applyBorder="1" applyAlignment="1">
      <alignment horizontal="center" vertical="center"/>
    </xf>
    <xf numFmtId="9" fontId="39" fillId="0" borderId="15" xfId="44" applyNumberFormat="1" applyFont="1" applyFill="1" applyBorder="1" applyAlignment="1">
      <alignment horizontal="center" vertical="center"/>
    </xf>
    <xf numFmtId="0" fontId="17" fillId="0" borderId="0" xfId="0" applyFont="1" applyFill="1" applyAlignment="1">
      <alignment vertical="center"/>
    </xf>
    <xf numFmtId="3" fontId="39" fillId="5" borderId="15" xfId="59" applyNumberFormat="1" applyFont="1" applyFill="1" applyBorder="1" applyAlignment="1">
      <alignment horizontal="center" vertical="center"/>
    </xf>
    <xf numFmtId="3" fontId="9" fillId="5" borderId="15" xfId="59" applyNumberFormat="1" applyFont="1" applyFill="1" applyBorder="1" applyAlignment="1">
      <alignment horizontal="left" vertical="center"/>
    </xf>
    <xf numFmtId="0" fontId="57" fillId="0" borderId="13" xfId="51" applyFont="1" applyFill="1" applyBorder="1" applyAlignment="1">
      <alignment horizontal="center" vertical="center"/>
    </xf>
    <xf numFmtId="3" fontId="6" fillId="5" borderId="15" xfId="59" applyNumberFormat="1" applyFont="1" applyFill="1" applyBorder="1" applyAlignment="1">
      <alignment horizontal="center" vertical="center"/>
    </xf>
    <xf numFmtId="3" fontId="9" fillId="0" borderId="15" xfId="51" applyNumberFormat="1" applyFont="1" applyFill="1" applyBorder="1" applyAlignment="1">
      <alignment horizontal="left" vertical="center"/>
    </xf>
    <xf numFmtId="0" fontId="20" fillId="0" borderId="13" xfId="51" applyFont="1" applyFill="1" applyBorder="1" applyAlignment="1">
      <alignment horizontal="center" vertical="center"/>
    </xf>
    <xf numFmtId="0" fontId="10" fillId="0" borderId="13" xfId="51" applyFont="1" applyFill="1" applyBorder="1" applyAlignment="1">
      <alignment horizontal="center" vertical="center"/>
    </xf>
    <xf numFmtId="0" fontId="6" fillId="0" borderId="14" xfId="51" applyFont="1" applyFill="1" applyBorder="1" applyAlignment="1">
      <alignment vertical="center"/>
    </xf>
    <xf numFmtId="0" fontId="6" fillId="0" borderId="15" xfId="51" applyFont="1" applyFill="1" applyBorder="1" applyAlignment="1">
      <alignment vertical="center"/>
    </xf>
    <xf numFmtId="3" fontId="35" fillId="0" borderId="15" xfId="51" applyNumberFormat="1" applyFont="1" applyFill="1" applyBorder="1" applyAlignment="1">
      <alignment horizontal="left" vertical="center"/>
    </xf>
    <xf numFmtId="0" fontId="94" fillId="0" borderId="14" xfId="51" applyFont="1" applyFill="1" applyBorder="1" applyAlignment="1">
      <alignment horizontal="left" vertical="center"/>
    </xf>
    <xf numFmtId="0" fontId="10" fillId="0" borderId="13" xfId="40" applyFont="1" applyBorder="1" applyAlignment="1">
      <alignment vertical="center"/>
    </xf>
    <xf numFmtId="3" fontId="6" fillId="0" borderId="15" xfId="59" applyNumberFormat="1" applyFont="1" applyFill="1" applyBorder="1" applyAlignment="1">
      <alignment horizontal="center" vertical="center"/>
    </xf>
    <xf numFmtId="3" fontId="9" fillId="0" borderId="15" xfId="59" applyNumberFormat="1" applyFont="1" applyFill="1" applyBorder="1" applyAlignment="1">
      <alignment horizontal="left" vertical="center"/>
    </xf>
    <xf numFmtId="0" fontId="29" fillId="0" borderId="13" xfId="59" applyFont="1" applyFill="1" applyBorder="1" applyAlignment="1">
      <alignment vertical="center"/>
    </xf>
    <xf numFmtId="167" fontId="9" fillId="0" borderId="15" xfId="59" applyNumberFormat="1" applyFont="1" applyFill="1" applyBorder="1" applyAlignment="1">
      <alignment horizontal="center" vertical="center"/>
    </xf>
    <xf numFmtId="3" fontId="9" fillId="0" borderId="16" xfId="59" applyNumberFormat="1" applyFont="1" applyFill="1" applyBorder="1" applyAlignment="1">
      <alignment horizontal="left" vertical="center"/>
    </xf>
    <xf numFmtId="3" fontId="6" fillId="5" borderId="15" xfId="59" applyNumberFormat="1" applyFont="1" applyFill="1" applyBorder="1" applyAlignment="1">
      <alignment horizontal="left" vertical="center"/>
    </xf>
    <xf numFmtId="0" fontId="9" fillId="0" borderId="15" xfId="0" applyFont="1" applyFill="1" applyBorder="1" applyAlignment="1">
      <alignment horizontal="left" vertical="center"/>
    </xf>
    <xf numFmtId="3" fontId="6" fillId="4" borderId="15" xfId="51" applyNumberFormat="1" applyFont="1" applyFill="1" applyBorder="1" applyAlignment="1">
      <alignment horizontal="center" vertical="center"/>
    </xf>
    <xf numFmtId="3" fontId="9" fillId="4" borderId="15" xfId="51" applyNumberFormat="1" applyFont="1" applyFill="1" applyBorder="1" applyAlignment="1">
      <alignment horizontal="left" vertical="center"/>
    </xf>
    <xf numFmtId="9" fontId="6" fillId="5" borderId="15" xfId="59" applyNumberFormat="1" applyFont="1" applyFill="1" applyBorder="1" applyAlignment="1">
      <alignment horizontal="center" vertical="center"/>
    </xf>
    <xf numFmtId="3" fontId="6" fillId="0" borderId="15" xfId="51" applyNumberFormat="1" applyFont="1" applyFill="1" applyBorder="1" applyAlignment="1">
      <alignment horizontal="left" vertical="center"/>
    </xf>
    <xf numFmtId="3" fontId="6" fillId="0" borderId="0" xfId="51" applyNumberFormat="1" applyFont="1" applyFill="1" applyBorder="1" applyAlignment="1">
      <alignment horizontal="left" vertical="center"/>
    </xf>
    <xf numFmtId="0" fontId="37" fillId="0" borderId="13" xfId="59" applyFont="1" applyFill="1" applyBorder="1" applyAlignment="1">
      <alignment vertical="center"/>
    </xf>
    <xf numFmtId="0" fontId="9" fillId="0" borderId="11" xfId="51" applyFont="1" applyFill="1" applyBorder="1" applyAlignment="1">
      <alignment horizontal="left" vertical="center"/>
    </xf>
    <xf numFmtId="3" fontId="9" fillId="0" borderId="0" xfId="51" applyNumberFormat="1" applyFont="1" applyFill="1" applyBorder="1" applyAlignment="1">
      <alignment horizontal="left" vertical="center"/>
    </xf>
    <xf numFmtId="0" fontId="10" fillId="0" borderId="2" xfId="51" applyFont="1" applyFill="1" applyBorder="1" applyAlignment="1">
      <alignment horizontal="center" vertical="center"/>
    </xf>
    <xf numFmtId="0" fontId="10" fillId="0" borderId="2" xfId="59" applyFont="1" applyFill="1" applyBorder="1" applyAlignment="1">
      <alignment horizontal="center" vertical="center"/>
    </xf>
    <xf numFmtId="0" fontId="10" fillId="0" borderId="2" xfId="63" applyFont="1" applyFill="1" applyBorder="1" applyAlignment="1">
      <alignment horizontal="center" vertical="center"/>
    </xf>
    <xf numFmtId="0" fontId="9" fillId="0" borderId="23" xfId="51" applyFont="1" applyFill="1" applyBorder="1" applyAlignment="1">
      <alignment horizontal="left" vertical="center"/>
    </xf>
    <xf numFmtId="3" fontId="9" fillId="0" borderId="22" xfId="51" applyNumberFormat="1" applyFont="1" applyFill="1" applyBorder="1" applyAlignment="1">
      <alignment horizontal="left" vertical="center"/>
    </xf>
    <xf numFmtId="0" fontId="43" fillId="0" borderId="13" xfId="0" applyFont="1" applyFill="1" applyBorder="1" applyAlignment="1">
      <alignment vertical="center"/>
    </xf>
    <xf numFmtId="3" fontId="6" fillId="5" borderId="16" xfId="59" applyNumberFormat="1" applyFont="1" applyFill="1" applyBorder="1" applyAlignment="1">
      <alignment horizontal="left" vertical="center"/>
    </xf>
    <xf numFmtId="0" fontId="22" fillId="0" borderId="0" xfId="0" applyFont="1" applyBorder="1"/>
    <xf numFmtId="3" fontId="95" fillId="5" borderId="0" xfId="59" applyNumberFormat="1" applyFont="1" applyFill="1" applyBorder="1" applyAlignment="1">
      <alignment horizontal="left" vertical="center"/>
    </xf>
    <xf numFmtId="0" fontId="29" fillId="5" borderId="15" xfId="0" applyFont="1" applyFill="1" applyBorder="1" applyAlignment="1">
      <alignment horizontal="left" vertical="center"/>
    </xf>
    <xf numFmtId="0" fontId="13" fillId="0" borderId="15" xfId="0" applyFont="1" applyBorder="1" applyAlignment="1">
      <alignment horizontal="left"/>
    </xf>
    <xf numFmtId="0" fontId="6" fillId="5" borderId="15" xfId="0" applyFont="1" applyFill="1" applyBorder="1" applyAlignment="1">
      <alignment horizontal="center" vertical="center"/>
    </xf>
    <xf numFmtId="0" fontId="6" fillId="5" borderId="33" xfId="0" applyFont="1" applyFill="1" applyBorder="1" applyAlignment="1">
      <alignment horizontal="left" vertical="center"/>
    </xf>
    <xf numFmtId="0" fontId="13" fillId="0" borderId="29" xfId="0" applyFont="1" applyBorder="1"/>
    <xf numFmtId="0" fontId="6" fillId="5" borderId="15" xfId="0" applyFont="1" applyFill="1" applyBorder="1" applyAlignment="1">
      <alignment horizontal="left" vertical="center"/>
    </xf>
    <xf numFmtId="0" fontId="9" fillId="4" borderId="15" xfId="0" applyFont="1" applyFill="1" applyBorder="1"/>
    <xf numFmtId="165" fontId="43" fillId="4" borderId="13" xfId="16" applyNumberFormat="1" applyFont="1" applyFill="1" applyBorder="1" applyAlignment="1">
      <alignment horizontal="right" vertical="center"/>
    </xf>
    <xf numFmtId="0" fontId="6" fillId="4" borderId="14" xfId="48" applyFont="1" applyFill="1" applyBorder="1" applyAlignment="1">
      <alignment horizontal="left"/>
    </xf>
    <xf numFmtId="3" fontId="6" fillId="4" borderId="15" xfId="50" applyNumberFormat="1" applyFont="1" applyFill="1" applyBorder="1" applyAlignment="1">
      <alignment horizontal="center"/>
    </xf>
    <xf numFmtId="0" fontId="6" fillId="4" borderId="15" xfId="0" applyFont="1" applyFill="1" applyBorder="1"/>
    <xf numFmtId="0" fontId="96" fillId="4" borderId="14" xfId="48" applyFont="1" applyFill="1" applyBorder="1" applyAlignment="1">
      <alignment horizontal="left"/>
    </xf>
    <xf numFmtId="0" fontId="19" fillId="4" borderId="13" xfId="0" applyFont="1" applyFill="1" applyBorder="1"/>
    <xf numFmtId="3" fontId="9" fillId="4" borderId="15" xfId="50" applyNumberFormat="1" applyFont="1" applyFill="1" applyBorder="1" applyAlignment="1">
      <alignment horizontal="center"/>
    </xf>
    <xf numFmtId="0" fontId="9" fillId="4" borderId="16" xfId="0" applyFont="1" applyFill="1" applyBorder="1"/>
    <xf numFmtId="0" fontId="11" fillId="0" borderId="22" xfId="44" applyFont="1" applyFill="1" applyBorder="1" applyAlignment="1">
      <alignment horizontal="left" vertical="center"/>
    </xf>
    <xf numFmtId="0" fontId="10" fillId="5" borderId="14" xfId="49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20" fillId="0" borderId="22" xfId="59" applyFont="1" applyFill="1" applyBorder="1" applyAlignment="1">
      <alignment horizontal="left" vertical="center"/>
    </xf>
    <xf numFmtId="0" fontId="20" fillId="0" borderId="0" xfId="59" applyFont="1" applyFill="1" applyBorder="1" applyAlignment="1">
      <alignment horizontal="left" vertical="center"/>
    </xf>
    <xf numFmtId="0" fontId="20" fillId="0" borderId="0" xfId="0" applyFont="1"/>
    <xf numFmtId="0" fontId="20" fillId="5" borderId="15" xfId="0" applyFont="1" applyFill="1" applyBorder="1" applyAlignment="1">
      <alignment horizontal="left" vertical="center"/>
    </xf>
    <xf numFmtId="3" fontId="20" fillId="5" borderId="15" xfId="59" applyNumberFormat="1" applyFont="1" applyFill="1" applyBorder="1" applyAlignment="1">
      <alignment horizontal="left" vertical="center"/>
    </xf>
    <xf numFmtId="3" fontId="20" fillId="0" borderId="16" xfId="51" applyNumberFormat="1" applyFont="1" applyFill="1" applyBorder="1" applyAlignment="1">
      <alignment horizontal="left" vertical="center"/>
    </xf>
    <xf numFmtId="3" fontId="20" fillId="0" borderId="15" xfId="51" applyNumberFormat="1" applyFont="1" applyFill="1" applyBorder="1" applyAlignment="1">
      <alignment horizontal="left" vertical="center"/>
    </xf>
    <xf numFmtId="0" fontId="20" fillId="0" borderId="14" xfId="51" applyFont="1" applyFill="1" applyBorder="1" applyAlignment="1">
      <alignment horizontal="left" vertical="center"/>
    </xf>
    <xf numFmtId="0" fontId="5" fillId="0" borderId="14" xfId="44" applyFont="1" applyFill="1" applyBorder="1" applyAlignment="1">
      <alignment vertical="center"/>
    </xf>
    <xf numFmtId="2" fontId="5" fillId="0" borderId="14" xfId="44" applyNumberFormat="1" applyFont="1" applyFill="1" applyBorder="1" applyAlignment="1">
      <alignment horizontal="left" vertical="center"/>
    </xf>
    <xf numFmtId="0" fontId="13" fillId="0" borderId="16" xfId="0" applyFont="1" applyFill="1" applyBorder="1" applyAlignment="1">
      <alignment vertical="center"/>
    </xf>
    <xf numFmtId="0" fontId="86" fillId="0" borderId="15" xfId="0" applyFont="1" applyFill="1" applyBorder="1" applyAlignment="1">
      <alignment vertical="center"/>
    </xf>
    <xf numFmtId="0" fontId="84" fillId="0" borderId="13" xfId="44" applyFont="1" applyFill="1" applyBorder="1" applyAlignment="1">
      <alignment vertical="center"/>
    </xf>
    <xf numFmtId="0" fontId="84" fillId="0" borderId="15" xfId="44" applyFont="1" applyFill="1" applyBorder="1" applyAlignment="1">
      <alignment horizontal="center" vertical="center"/>
    </xf>
    <xf numFmtId="0" fontId="86" fillId="0" borderId="15" xfId="44" applyFont="1" applyFill="1" applyBorder="1" applyAlignment="1">
      <alignment horizontal="left" vertical="center"/>
    </xf>
    <xf numFmtId="0" fontId="84" fillId="0" borderId="16" xfId="44" applyFont="1" applyFill="1" applyBorder="1" applyAlignment="1">
      <alignment vertical="center"/>
    </xf>
    <xf numFmtId="0" fontId="84" fillId="0" borderId="13" xfId="44" quotePrefix="1" applyFont="1" applyFill="1" applyBorder="1" applyAlignment="1">
      <alignment vertical="center"/>
    </xf>
    <xf numFmtId="0" fontId="84" fillId="0" borderId="15" xfId="44" quotePrefix="1" applyFont="1" applyFill="1" applyBorder="1" applyAlignment="1">
      <alignment vertical="center"/>
    </xf>
    <xf numFmtId="9" fontId="6" fillId="0" borderId="15" xfId="44" applyNumberFormat="1" applyFont="1" applyFill="1" applyBorder="1" applyAlignment="1">
      <alignment horizontal="center" vertical="center"/>
    </xf>
    <xf numFmtId="3" fontId="41" fillId="0" borderId="15" xfId="51" applyNumberFormat="1" applyFont="1" applyFill="1" applyBorder="1" applyAlignment="1">
      <alignment horizontal="left" vertical="center"/>
    </xf>
    <xf numFmtId="0" fontId="84" fillId="5" borderId="14" xfId="51" applyFont="1" applyFill="1" applyBorder="1" applyAlignment="1">
      <alignment horizontal="left" vertical="center"/>
    </xf>
    <xf numFmtId="0" fontId="86" fillId="5" borderId="15" xfId="51" applyFont="1" applyFill="1" applyBorder="1" applyAlignment="1">
      <alignment horizontal="left" vertical="center"/>
    </xf>
    <xf numFmtId="0" fontId="84" fillId="0" borderId="12" xfId="59" applyFont="1" applyFill="1" applyBorder="1" applyAlignment="1">
      <alignment vertical="center"/>
    </xf>
    <xf numFmtId="0" fontId="86" fillId="0" borderId="13" xfId="40" applyFont="1" applyFill="1" applyBorder="1" applyAlignment="1">
      <alignment vertical="center"/>
    </xf>
    <xf numFmtId="0" fontId="84" fillId="0" borderId="14" xfId="51" applyFont="1" applyFill="1" applyBorder="1" applyAlignment="1">
      <alignment horizontal="left" vertical="center"/>
    </xf>
    <xf numFmtId="3" fontId="86" fillId="0" borderId="15" xfId="51" applyNumberFormat="1" applyFont="1" applyFill="1" applyBorder="1" applyAlignment="1">
      <alignment horizontal="center" vertical="center"/>
    </xf>
    <xf numFmtId="3" fontId="86" fillId="0" borderId="15" xfId="51" applyNumberFormat="1" applyFont="1" applyFill="1" applyBorder="1" applyAlignment="1">
      <alignment horizontal="left" vertical="center"/>
    </xf>
    <xf numFmtId="0" fontId="9" fillId="0" borderId="15" xfId="0" applyFont="1" applyBorder="1" applyAlignment="1">
      <alignment horizontal="left"/>
    </xf>
    <xf numFmtId="0" fontId="84" fillId="5" borderId="33" xfId="0" applyFont="1" applyFill="1" applyBorder="1" applyAlignment="1">
      <alignment horizontal="left" vertical="center"/>
    </xf>
    <xf numFmtId="0" fontId="84" fillId="5" borderId="34" xfId="0" applyFont="1" applyFill="1" applyBorder="1" applyAlignment="1">
      <alignment horizontal="left" vertical="center"/>
    </xf>
    <xf numFmtId="0" fontId="84" fillId="5" borderId="16" xfId="0" applyFont="1" applyFill="1" applyBorder="1" applyAlignment="1">
      <alignment horizontal="left" vertical="center"/>
    </xf>
    <xf numFmtId="0" fontId="86" fillId="4" borderId="15" xfId="0" applyFont="1" applyFill="1" applyBorder="1"/>
    <xf numFmtId="0" fontId="84" fillId="4" borderId="13" xfId="59" applyFont="1" applyFill="1" applyBorder="1" applyAlignment="1"/>
    <xf numFmtId="43" fontId="10" fillId="5" borderId="14" xfId="16" applyFont="1" applyFill="1" applyBorder="1" applyAlignment="1">
      <alignment horizontal="center" vertical="center"/>
    </xf>
    <xf numFmtId="0" fontId="27" fillId="0" borderId="13" xfId="44" applyFont="1" applyFill="1" applyBorder="1" applyAlignment="1">
      <alignment horizontal="center" vertical="center"/>
    </xf>
    <xf numFmtId="4" fontId="39" fillId="5" borderId="15" xfId="49" applyNumberFormat="1" applyFont="1" applyFill="1" applyBorder="1" applyAlignment="1">
      <alignment horizontal="center" vertical="center"/>
    </xf>
    <xf numFmtId="43" fontId="43" fillId="0" borderId="15" xfId="16" applyFont="1" applyFill="1" applyBorder="1" applyAlignment="1">
      <alignment horizontal="right" vertical="center"/>
    </xf>
    <xf numFmtId="3" fontId="9" fillId="5" borderId="16" xfId="59" applyNumberFormat="1" applyFont="1" applyFill="1" applyBorder="1" applyAlignment="1">
      <alignment horizontal="left" vertical="center"/>
    </xf>
    <xf numFmtId="3" fontId="39" fillId="4" borderId="15" xfId="59" applyNumberFormat="1" applyFont="1" applyFill="1" applyBorder="1" applyAlignment="1">
      <alignment horizontal="center" vertical="center"/>
    </xf>
    <xf numFmtId="0" fontId="86" fillId="0" borderId="15" xfId="48" applyFont="1" applyFill="1" applyBorder="1" applyAlignment="1">
      <alignment horizontal="center" vertical="center"/>
    </xf>
    <xf numFmtId="0" fontId="98" fillId="4" borderId="13" xfId="46" applyFont="1" applyFill="1" applyBorder="1" applyAlignment="1">
      <alignment horizontal="center" vertical="center"/>
    </xf>
    <xf numFmtId="0" fontId="84" fillId="4" borderId="14" xfId="0" applyFont="1" applyFill="1" applyBorder="1" applyAlignment="1">
      <alignment vertical="top"/>
    </xf>
    <xf numFmtId="0" fontId="84" fillId="4" borderId="15" xfId="0" applyFont="1" applyFill="1" applyBorder="1" applyAlignment="1">
      <alignment vertical="top" wrapText="1"/>
    </xf>
    <xf numFmtId="0" fontId="84" fillId="4" borderId="16" xfId="0" applyFont="1" applyFill="1" applyBorder="1" applyAlignment="1">
      <alignment vertical="top" wrapText="1"/>
    </xf>
    <xf numFmtId="0" fontId="84" fillId="0" borderId="15" xfId="0" applyFont="1" applyFill="1" applyBorder="1" applyAlignment="1">
      <alignment vertical="top" wrapText="1"/>
    </xf>
    <xf numFmtId="0" fontId="84" fillId="0" borderId="16" xfId="0" applyFont="1" applyFill="1" applyBorder="1" applyAlignment="1">
      <alignment vertical="top" wrapText="1"/>
    </xf>
    <xf numFmtId="0" fontId="84" fillId="4" borderId="13" xfId="49" applyFont="1" applyFill="1" applyBorder="1" applyAlignment="1">
      <alignment horizontal="left" vertical="center"/>
    </xf>
    <xf numFmtId="0" fontId="98" fillId="4" borderId="14" xfId="46" applyFont="1" applyFill="1" applyBorder="1" applyAlignment="1">
      <alignment horizontal="center" vertical="center"/>
    </xf>
    <xf numFmtId="0" fontId="99" fillId="4" borderId="14" xfId="0" applyFont="1" applyFill="1" applyBorder="1"/>
    <xf numFmtId="0" fontId="84" fillId="0" borderId="13" xfId="49" applyFont="1" applyFill="1" applyBorder="1" applyAlignment="1">
      <alignment horizontal="left" vertical="center"/>
    </xf>
    <xf numFmtId="0" fontId="42" fillId="0" borderId="13" xfId="0" applyFont="1" applyFill="1" applyBorder="1" applyAlignment="1">
      <alignment horizontal="left" vertical="center"/>
    </xf>
    <xf numFmtId="0" fontId="86" fillId="0" borderId="16" xfId="48" applyFont="1" applyFill="1" applyBorder="1" applyAlignment="1">
      <alignment vertical="center"/>
    </xf>
    <xf numFmtId="0" fontId="89" fillId="4" borderId="25" xfId="0" applyFont="1" applyFill="1" applyBorder="1"/>
    <xf numFmtId="0" fontId="89" fillId="4" borderId="26" xfId="0" applyFont="1" applyFill="1" applyBorder="1"/>
    <xf numFmtId="0" fontId="84" fillId="4" borderId="29" xfId="0" applyNumberFormat="1" applyFont="1" applyFill="1" applyBorder="1"/>
    <xf numFmtId="0" fontId="86" fillId="0" borderId="15" xfId="49" applyFont="1" applyFill="1" applyBorder="1" applyAlignment="1">
      <alignment horizontal="center" vertical="center"/>
    </xf>
    <xf numFmtId="43" fontId="86" fillId="0" borderId="16" xfId="16" applyFont="1" applyFill="1" applyBorder="1" applyAlignment="1">
      <alignment horizontal="center" vertical="center"/>
    </xf>
    <xf numFmtId="0" fontId="84" fillId="0" borderId="13" xfId="49" applyFont="1" applyFill="1" applyBorder="1" applyAlignment="1">
      <alignment vertical="center"/>
    </xf>
    <xf numFmtId="0" fontId="84" fillId="0" borderId="15" xfId="49" applyFont="1" applyFill="1" applyBorder="1" applyAlignment="1">
      <alignment horizontal="center" vertical="center"/>
    </xf>
    <xf numFmtId="165" fontId="86" fillId="0" borderId="16" xfId="16" applyNumberFormat="1" applyFont="1" applyFill="1" applyBorder="1" applyAlignment="1">
      <alignment vertical="center"/>
    </xf>
    <xf numFmtId="165" fontId="86" fillId="0" borderId="16" xfId="4" applyNumberFormat="1" applyFont="1" applyFill="1" applyBorder="1" applyAlignment="1">
      <alignment horizontal="right" vertical="center"/>
    </xf>
    <xf numFmtId="165" fontId="86" fillId="0" borderId="16" xfId="16" applyNumberFormat="1" applyFont="1" applyFill="1" applyBorder="1" applyAlignment="1">
      <alignment horizontal="right" vertical="center"/>
    </xf>
    <xf numFmtId="43" fontId="86" fillId="0" borderId="16" xfId="16" applyFont="1" applyFill="1" applyBorder="1" applyAlignment="1">
      <alignment horizontal="right" vertical="center"/>
    </xf>
    <xf numFmtId="0" fontId="86" fillId="0" borderId="15" xfId="0" applyFont="1" applyBorder="1" applyAlignment="1">
      <alignment vertical="center"/>
    </xf>
    <xf numFmtId="3" fontId="89" fillId="0" borderId="15" xfId="48" applyNumberFormat="1" applyFont="1" applyFill="1" applyBorder="1" applyAlignment="1">
      <alignment horizontal="center" vertical="center" wrapText="1"/>
    </xf>
    <xf numFmtId="3" fontId="86" fillId="0" borderId="15" xfId="48" applyNumberFormat="1" applyFont="1" applyFill="1" applyBorder="1" applyAlignment="1">
      <alignment horizontal="center" vertical="center" wrapText="1"/>
    </xf>
    <xf numFmtId="43" fontId="43" fillId="0" borderId="0" xfId="16" applyFont="1" applyFill="1" applyBorder="1" applyAlignment="1">
      <alignment horizontal="right" vertical="center"/>
    </xf>
    <xf numFmtId="165" fontId="43" fillId="4" borderId="10" xfId="16" applyNumberFormat="1" applyFont="1" applyFill="1" applyBorder="1" applyAlignment="1">
      <alignment horizontal="right" vertical="center"/>
    </xf>
    <xf numFmtId="168" fontId="13" fillId="0" borderId="10" xfId="0" applyNumberFormat="1" applyFont="1" applyBorder="1"/>
    <xf numFmtId="49" fontId="6" fillId="0" borderId="20" xfId="61" applyNumberFormat="1" applyFont="1" applyFill="1" applyBorder="1" applyAlignment="1">
      <alignment vertical="center"/>
    </xf>
    <xf numFmtId="49" fontId="6" fillId="5" borderId="20" xfId="61" applyNumberFormat="1" applyFont="1" applyFill="1" applyBorder="1" applyAlignment="1">
      <alignment vertical="center"/>
    </xf>
    <xf numFmtId="0" fontId="6" fillId="0" borderId="14" xfId="0" applyFont="1" applyFill="1" applyBorder="1" applyAlignment="1">
      <alignment vertical="top" wrapText="1"/>
    </xf>
    <xf numFmtId="0" fontId="6" fillId="0" borderId="16" xfId="0" applyFont="1" applyFill="1" applyBorder="1" applyAlignment="1">
      <alignment vertical="top" wrapText="1"/>
    </xf>
    <xf numFmtId="9" fontId="6" fillId="0" borderId="15" xfId="0" applyNumberFormat="1" applyFont="1" applyFill="1" applyBorder="1" applyAlignment="1">
      <alignment horizontal="center" vertical="top" wrapText="1"/>
    </xf>
    <xf numFmtId="0" fontId="10" fillId="0" borderId="16" xfId="0" applyFont="1" applyFill="1" applyBorder="1" applyAlignment="1">
      <alignment horizontal="center" vertical="center"/>
    </xf>
    <xf numFmtId="0" fontId="43" fillId="0" borderId="15" xfId="44" applyFont="1" applyFill="1" applyBorder="1" applyAlignment="1">
      <alignment horizontal="center" vertical="center"/>
    </xf>
    <xf numFmtId="0" fontId="68" fillId="9" borderId="0" xfId="0" applyFont="1" applyFill="1"/>
    <xf numFmtId="4" fontId="39" fillId="0" borderId="15" xfId="49" applyNumberFormat="1" applyFont="1" applyFill="1" applyBorder="1" applyAlignment="1">
      <alignment horizontal="center" vertical="center"/>
    </xf>
    <xf numFmtId="0" fontId="10" fillId="3" borderId="4" xfId="44" applyFont="1" applyFill="1" applyBorder="1" applyAlignment="1">
      <alignment horizontal="center" vertical="center"/>
    </xf>
    <xf numFmtId="0" fontId="10" fillId="3" borderId="6" xfId="44" applyFont="1" applyFill="1" applyBorder="1" applyAlignment="1">
      <alignment horizontal="center" vertical="center"/>
    </xf>
    <xf numFmtId="0" fontId="67" fillId="3" borderId="6" xfId="44" applyFont="1" applyFill="1" applyBorder="1" applyAlignment="1">
      <alignment horizontal="center" vertical="center"/>
    </xf>
    <xf numFmtId="0" fontId="67" fillId="3" borderId="11" xfId="44" applyFont="1" applyFill="1" applyBorder="1" applyAlignment="1">
      <alignment horizontal="center" vertical="center"/>
    </xf>
    <xf numFmtId="0" fontId="67" fillId="3" borderId="9" xfId="44" applyFont="1" applyFill="1" applyBorder="1" applyAlignment="1">
      <alignment horizontal="center" vertical="center"/>
    </xf>
    <xf numFmtId="43" fontId="43" fillId="0" borderId="1" xfId="16" applyFont="1" applyFill="1" applyBorder="1" applyAlignment="1">
      <alignment horizontal="right" vertical="center"/>
    </xf>
    <xf numFmtId="0" fontId="10" fillId="0" borderId="17" xfId="59" applyFont="1" applyFill="1" applyBorder="1" applyAlignment="1">
      <alignment horizontal="center" vertical="center"/>
    </xf>
    <xf numFmtId="0" fontId="10" fillId="4" borderId="1" xfId="45" applyFont="1" applyFill="1" applyBorder="1" applyAlignment="1">
      <alignment horizontal="center" vertical="center"/>
    </xf>
    <xf numFmtId="167" fontId="6" fillId="4" borderId="14" xfId="45" applyNumberFormat="1" applyFont="1" applyFill="1" applyBorder="1" applyAlignment="1">
      <alignment horizontal="center" vertical="center"/>
    </xf>
    <xf numFmtId="3" fontId="6" fillId="4" borderId="14" xfId="45" applyNumberFormat="1" applyFont="1" applyFill="1" applyBorder="1" applyAlignment="1">
      <alignment horizontal="center" vertical="center"/>
    </xf>
    <xf numFmtId="0" fontId="6" fillId="4" borderId="7" xfId="48" applyFont="1" applyFill="1" applyBorder="1" applyAlignment="1">
      <alignment horizontal="left" vertical="center"/>
    </xf>
    <xf numFmtId="49" fontId="49" fillId="5" borderId="1" xfId="61" applyNumberFormat="1" applyFont="1" applyFill="1" applyBorder="1" applyAlignment="1">
      <alignment vertical="center"/>
    </xf>
    <xf numFmtId="0" fontId="13" fillId="0" borderId="1" xfId="0" applyFont="1" applyBorder="1"/>
    <xf numFmtId="1" fontId="6" fillId="4" borderId="14" xfId="48" applyNumberFormat="1" applyFont="1" applyFill="1" applyBorder="1" applyAlignment="1">
      <alignment horizontal="center" vertical="center"/>
    </xf>
    <xf numFmtId="4" fontId="6" fillId="0" borderId="14" xfId="49" applyNumberFormat="1" applyFont="1" applyFill="1" applyBorder="1" applyAlignment="1">
      <alignment horizontal="center" vertical="center"/>
    </xf>
    <xf numFmtId="4" fontId="6" fillId="5" borderId="14" xfId="49" applyNumberFormat="1" applyFont="1" applyFill="1" applyBorder="1" applyAlignment="1">
      <alignment horizontal="center" vertical="center"/>
    </xf>
    <xf numFmtId="0" fontId="6" fillId="0" borderId="18" xfId="48" applyFont="1" applyFill="1" applyBorder="1" applyAlignment="1">
      <alignment vertical="center"/>
    </xf>
    <xf numFmtId="1" fontId="6" fillId="0" borderId="14" xfId="0" applyNumberFormat="1" applyFont="1" applyFill="1" applyBorder="1" applyAlignment="1">
      <alignment horizontal="center" vertical="center"/>
    </xf>
    <xf numFmtId="1" fontId="6" fillId="0" borderId="14" xfId="48" applyNumberFormat="1" applyFont="1" applyFill="1" applyBorder="1" applyAlignment="1">
      <alignment horizontal="center" vertical="center"/>
    </xf>
    <xf numFmtId="0" fontId="6" fillId="4" borderId="14" xfId="49" applyFont="1" applyFill="1" applyBorder="1" applyAlignment="1">
      <alignment horizontal="center" vertical="center"/>
    </xf>
    <xf numFmtId="0" fontId="84" fillId="4" borderId="24" xfId="59" applyFont="1" applyFill="1" applyBorder="1" applyAlignment="1">
      <alignment horizontal="left" vertical="center"/>
    </xf>
    <xf numFmtId="0" fontId="84" fillId="4" borderId="25" xfId="59" applyFont="1" applyFill="1" applyBorder="1" applyAlignment="1">
      <alignment horizontal="left" vertical="center"/>
    </xf>
    <xf numFmtId="0" fontId="84" fillId="0" borderId="25" xfId="44" applyFont="1" applyFill="1" applyBorder="1" applyAlignment="1">
      <alignment horizontal="center" vertical="center"/>
    </xf>
    <xf numFmtId="3" fontId="6" fillId="5" borderId="14" xfId="59" applyNumberFormat="1" applyFont="1" applyFill="1" applyBorder="1" applyAlignment="1">
      <alignment horizontal="center" vertical="center"/>
    </xf>
    <xf numFmtId="3" fontId="6" fillId="0" borderId="14" xfId="59" applyNumberFormat="1" applyFont="1" applyFill="1" applyBorder="1" applyAlignment="1">
      <alignment horizontal="center" vertical="center"/>
    </xf>
    <xf numFmtId="3" fontId="9" fillId="0" borderId="14" xfId="51" applyNumberFormat="1" applyFont="1" applyFill="1" applyBorder="1" applyAlignment="1">
      <alignment horizontal="center" vertical="center"/>
    </xf>
    <xf numFmtId="3" fontId="6" fillId="0" borderId="14" xfId="51" applyNumberFormat="1" applyFont="1" applyFill="1" applyBorder="1" applyAlignment="1">
      <alignment horizontal="center" vertical="center"/>
    </xf>
    <xf numFmtId="167" fontId="9" fillId="0" borderId="14" xfId="59" applyNumberFormat="1" applyFont="1" applyFill="1" applyBorder="1" applyAlignment="1">
      <alignment horizontal="center" vertical="center"/>
    </xf>
    <xf numFmtId="3" fontId="39" fillId="5" borderId="14" xfId="59" applyNumberFormat="1" applyFont="1" applyFill="1" applyBorder="1" applyAlignment="1">
      <alignment horizontal="center" vertical="center"/>
    </xf>
    <xf numFmtId="3" fontId="6" fillId="4" borderId="14" xfId="51" applyNumberFormat="1" applyFont="1" applyFill="1" applyBorder="1" applyAlignment="1">
      <alignment horizontal="center" vertical="center"/>
    </xf>
    <xf numFmtId="3" fontId="6" fillId="4" borderId="14" xfId="50" applyNumberFormat="1" applyFont="1" applyFill="1" applyBorder="1" applyAlignment="1">
      <alignment horizontal="center"/>
    </xf>
    <xf numFmtId="0" fontId="40" fillId="0" borderId="18" xfId="0" applyFont="1" applyBorder="1" applyAlignment="1">
      <alignment vertical="center"/>
    </xf>
    <xf numFmtId="0" fontId="6" fillId="0" borderId="18" xfId="46" applyFont="1" applyFill="1" applyBorder="1" applyAlignment="1">
      <alignment horizontal="left" vertical="center"/>
    </xf>
    <xf numFmtId="0" fontId="6" fillId="0" borderId="19" xfId="48" applyFont="1" applyFill="1" applyBorder="1" applyAlignment="1">
      <alignment vertical="center"/>
    </xf>
    <xf numFmtId="0" fontId="6" fillId="0" borderId="27" xfId="48" applyFont="1" applyFill="1" applyBorder="1" applyAlignment="1">
      <alignment vertical="center"/>
    </xf>
    <xf numFmtId="0" fontId="6" fillId="4" borderId="9" xfId="48" applyFont="1" applyFill="1" applyBorder="1" applyAlignment="1">
      <alignment horizontal="left" vertical="center"/>
    </xf>
    <xf numFmtId="0" fontId="6" fillId="0" borderId="19" xfId="0" applyFont="1" applyFill="1" applyBorder="1" applyAlignment="1">
      <alignment horizontal="center"/>
    </xf>
    <xf numFmtId="0" fontId="6" fillId="0" borderId="19" xfId="0" applyFont="1" applyFill="1" applyBorder="1"/>
    <xf numFmtId="0" fontId="27" fillId="5" borderId="20" xfId="49" applyFont="1" applyFill="1" applyBorder="1" applyAlignment="1">
      <alignment horizontal="left" vertical="center"/>
    </xf>
    <xf numFmtId="0" fontId="39" fillId="5" borderId="1" xfId="58" applyFont="1" applyFill="1" applyBorder="1" applyAlignment="1">
      <alignment vertical="center"/>
    </xf>
    <xf numFmtId="0" fontId="6" fillId="5" borderId="18" xfId="49" applyFont="1" applyFill="1" applyBorder="1" applyAlignment="1">
      <alignment vertical="center"/>
    </xf>
    <xf numFmtId="0" fontId="6" fillId="5" borderId="19" xfId="49" applyFont="1" applyFill="1" applyBorder="1" applyAlignment="1">
      <alignment horizontal="center" vertical="center"/>
    </xf>
    <xf numFmtId="0" fontId="6" fillId="5" borderId="27" xfId="49" applyFont="1" applyFill="1" applyBorder="1" applyAlignment="1">
      <alignment vertical="center"/>
    </xf>
    <xf numFmtId="0" fontId="20" fillId="5" borderId="1" xfId="0" applyFont="1" applyFill="1" applyBorder="1" applyAlignment="1">
      <alignment vertical="center"/>
    </xf>
    <xf numFmtId="0" fontId="20" fillId="5" borderId="1" xfId="48" applyFont="1" applyFill="1" applyBorder="1" applyAlignment="1">
      <alignment horizontal="center" vertical="center"/>
    </xf>
    <xf numFmtId="0" fontId="20" fillId="5" borderId="1" xfId="45" applyFont="1" applyFill="1" applyBorder="1" applyAlignment="1">
      <alignment horizontal="center" vertical="center"/>
    </xf>
    <xf numFmtId="0" fontId="6" fillId="4" borderId="22" xfId="48" applyFont="1" applyFill="1" applyBorder="1" applyAlignment="1">
      <alignment horizontal="center" vertical="center"/>
    </xf>
    <xf numFmtId="0" fontId="38" fillId="4" borderId="1" xfId="0" applyFont="1" applyFill="1" applyBorder="1" applyAlignment="1">
      <alignment vertical="center"/>
    </xf>
    <xf numFmtId="0" fontId="6" fillId="4" borderId="8" xfId="48" applyFont="1" applyFill="1" applyBorder="1" applyAlignment="1">
      <alignment horizontal="center" vertical="center"/>
    </xf>
    <xf numFmtId="0" fontId="21" fillId="4" borderId="1" xfId="45" applyFont="1" applyFill="1" applyBorder="1" applyAlignment="1">
      <alignment vertical="center"/>
    </xf>
    <xf numFmtId="0" fontId="21" fillId="4" borderId="1" xfId="45" applyFont="1" applyFill="1" applyBorder="1" applyAlignment="1">
      <alignment horizontal="center" vertical="center"/>
    </xf>
    <xf numFmtId="0" fontId="29" fillId="4" borderId="17" xfId="45" applyFont="1" applyFill="1" applyBorder="1" applyAlignment="1">
      <alignment vertical="center"/>
    </xf>
    <xf numFmtId="0" fontId="38" fillId="0" borderId="17" xfId="0" applyFont="1" applyFill="1" applyBorder="1" applyAlignment="1">
      <alignment horizontal="center" vertical="center"/>
    </xf>
    <xf numFmtId="0" fontId="6" fillId="0" borderId="19" xfId="48" applyFont="1" applyFill="1" applyBorder="1" applyAlignment="1">
      <alignment horizontal="left" vertical="center"/>
    </xf>
    <xf numFmtId="0" fontId="6" fillId="4" borderId="18" xfId="58" applyFont="1" applyFill="1" applyBorder="1" applyAlignment="1">
      <alignment vertical="center"/>
    </xf>
    <xf numFmtId="0" fontId="6" fillId="4" borderId="18" xfId="0" applyNumberFormat="1" applyFont="1" applyFill="1" applyBorder="1"/>
    <xf numFmtId="0" fontId="6" fillId="4" borderId="19" xfId="0" applyNumberFormat="1" applyFont="1" applyFill="1" applyBorder="1"/>
    <xf numFmtId="0" fontId="6" fillId="4" borderId="27" xfId="0" applyNumberFormat="1" applyFont="1" applyFill="1" applyBorder="1"/>
    <xf numFmtId="3" fontId="42" fillId="4" borderId="17" xfId="0" applyNumberFormat="1" applyFont="1" applyFill="1" applyBorder="1" applyAlignment="1">
      <alignment horizontal="center"/>
    </xf>
    <xf numFmtId="0" fontId="10" fillId="3" borderId="4" xfId="44" applyFont="1" applyFill="1" applyBorder="1" applyAlignment="1">
      <alignment horizontal="center" vertical="center"/>
    </xf>
    <xf numFmtId="0" fontId="10" fillId="3" borderId="6" xfId="44" applyFont="1" applyFill="1" applyBorder="1" applyAlignment="1">
      <alignment horizontal="center" vertical="center"/>
    </xf>
    <xf numFmtId="0" fontId="5" fillId="3" borderId="10" xfId="44" applyFont="1" applyFill="1" applyBorder="1" applyAlignment="1">
      <alignment horizontal="center" vertical="center"/>
    </xf>
    <xf numFmtId="0" fontId="5" fillId="3" borderId="11" xfId="44" applyFont="1" applyFill="1" applyBorder="1" applyAlignment="1">
      <alignment horizontal="center" vertical="center"/>
    </xf>
    <xf numFmtId="0" fontId="5" fillId="3" borderId="7" xfId="44" applyFont="1" applyFill="1" applyBorder="1" applyAlignment="1">
      <alignment horizontal="center" vertical="center"/>
    </xf>
    <xf numFmtId="0" fontId="5" fillId="3" borderId="9" xfId="44" applyFont="1" applyFill="1" applyBorder="1" applyAlignment="1">
      <alignment horizontal="center" vertical="center"/>
    </xf>
    <xf numFmtId="0" fontId="5" fillId="3" borderId="4" xfId="44" applyFont="1" applyFill="1" applyBorder="1" applyAlignment="1">
      <alignment horizontal="center" vertical="center"/>
    </xf>
    <xf numFmtId="0" fontId="5" fillId="3" borderId="6" xfId="44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left" vertical="top" wrapText="1"/>
    </xf>
    <xf numFmtId="0" fontId="6" fillId="0" borderId="15" xfId="0" applyFont="1" applyFill="1" applyBorder="1" applyAlignment="1">
      <alignment horizontal="left" vertical="top" wrapText="1"/>
    </xf>
    <xf numFmtId="0" fontId="6" fillId="0" borderId="16" xfId="0" applyFont="1" applyFill="1" applyBorder="1" applyAlignment="1">
      <alignment horizontal="left" vertical="top" wrapText="1"/>
    </xf>
    <xf numFmtId="0" fontId="20" fillId="5" borderId="21" xfId="48" applyFont="1" applyFill="1" applyBorder="1" applyAlignment="1">
      <alignment horizontal="left" vertical="center"/>
    </xf>
    <xf numFmtId="0" fontId="5" fillId="3" borderId="10" xfId="44" applyFont="1" applyFill="1" applyBorder="1" applyAlignment="1">
      <alignment horizontal="center" vertical="center"/>
    </xf>
    <xf numFmtId="0" fontId="5" fillId="3" borderId="11" xfId="44" applyFont="1" applyFill="1" applyBorder="1" applyAlignment="1">
      <alignment horizontal="center" vertical="center"/>
    </xf>
    <xf numFmtId="0" fontId="5" fillId="3" borderId="7" xfId="44" applyFont="1" applyFill="1" applyBorder="1" applyAlignment="1">
      <alignment horizontal="center" vertical="center"/>
    </xf>
    <xf numFmtId="0" fontId="5" fillId="3" borderId="9" xfId="44" applyFont="1" applyFill="1" applyBorder="1" applyAlignment="1">
      <alignment horizontal="center" vertical="center"/>
    </xf>
    <xf numFmtId="0" fontId="5" fillId="3" borderId="4" xfId="44" applyFont="1" applyFill="1" applyBorder="1" applyAlignment="1">
      <alignment horizontal="center" vertical="center"/>
    </xf>
    <xf numFmtId="0" fontId="5" fillId="3" borderId="6" xfId="44" applyFont="1" applyFill="1" applyBorder="1" applyAlignment="1">
      <alignment horizontal="center" vertical="center"/>
    </xf>
    <xf numFmtId="165" fontId="84" fillId="0" borderId="13" xfId="16" applyNumberFormat="1" applyFont="1" applyFill="1" applyBorder="1" applyAlignment="1">
      <alignment horizontal="right" vertical="center"/>
    </xf>
    <xf numFmtId="165" fontId="11" fillId="0" borderId="14" xfId="16" applyNumberFormat="1" applyFont="1" applyFill="1" applyBorder="1" applyAlignment="1">
      <alignment horizontal="right" vertical="center"/>
    </xf>
    <xf numFmtId="165" fontId="11" fillId="0" borderId="13" xfId="0" applyNumberFormat="1" applyFont="1" applyFill="1" applyBorder="1"/>
    <xf numFmtId="165" fontId="43" fillId="0" borderId="14" xfId="16" applyNumberFormat="1" applyFont="1" applyFill="1" applyBorder="1" applyAlignment="1">
      <alignment horizontal="right" vertical="center"/>
    </xf>
    <xf numFmtId="165" fontId="11" fillId="0" borderId="14" xfId="16" applyNumberFormat="1" applyFont="1" applyFill="1" applyBorder="1" applyAlignment="1">
      <alignment horizontal="center" vertical="center"/>
    </xf>
    <xf numFmtId="165" fontId="11" fillId="0" borderId="14" xfId="16" quotePrefix="1" applyNumberFormat="1" applyFont="1" applyFill="1" applyBorder="1" applyAlignment="1">
      <alignment horizontal="center" vertical="center"/>
    </xf>
    <xf numFmtId="165" fontId="43" fillId="0" borderId="21" xfId="16" applyNumberFormat="1" applyFont="1" applyFill="1" applyBorder="1" applyAlignment="1">
      <alignment horizontal="right" vertical="center"/>
    </xf>
    <xf numFmtId="165" fontId="43" fillId="0" borderId="20" xfId="16" applyNumberFormat="1" applyFont="1" applyFill="1" applyBorder="1" applyAlignment="1">
      <alignment horizontal="right" vertical="center"/>
    </xf>
    <xf numFmtId="165" fontId="11" fillId="0" borderId="21" xfId="16" quotePrefix="1" applyNumberFormat="1" applyFont="1" applyFill="1" applyBorder="1" applyAlignment="1">
      <alignment horizontal="center" vertical="center"/>
    </xf>
    <xf numFmtId="165" fontId="11" fillId="0" borderId="20" xfId="0" applyNumberFormat="1" applyFont="1" applyFill="1" applyBorder="1"/>
    <xf numFmtId="165" fontId="27" fillId="0" borderId="13" xfId="16" applyNumberFormat="1" applyFont="1" applyFill="1" applyBorder="1" applyAlignment="1">
      <alignment horizontal="right" vertical="center"/>
    </xf>
    <xf numFmtId="165" fontId="27" fillId="0" borderId="32" xfId="16" applyNumberFormat="1" applyFont="1" applyFill="1" applyBorder="1" applyAlignment="1">
      <alignment horizontal="right" vertical="center"/>
    </xf>
    <xf numFmtId="165" fontId="11" fillId="4" borderId="14" xfId="16" quotePrefix="1" applyNumberFormat="1" applyFont="1" applyFill="1" applyBorder="1" applyAlignment="1">
      <alignment horizontal="center" vertical="center"/>
    </xf>
    <xf numFmtId="165" fontId="11" fillId="4" borderId="13" xfId="0" applyNumberFormat="1" applyFont="1" applyFill="1" applyBorder="1"/>
    <xf numFmtId="165" fontId="11" fillId="4" borderId="13" xfId="16" applyNumberFormat="1" applyFont="1" applyFill="1" applyBorder="1" applyAlignment="1">
      <alignment horizontal="center" vertical="center"/>
    </xf>
    <xf numFmtId="165" fontId="11" fillId="4" borderId="13" xfId="16" quotePrefix="1" applyNumberFormat="1" applyFont="1" applyFill="1" applyBorder="1" applyAlignment="1">
      <alignment horizontal="center" vertical="center"/>
    </xf>
    <xf numFmtId="165" fontId="14" fillId="0" borderId="13" xfId="16" applyNumberFormat="1" applyFont="1" applyFill="1" applyBorder="1" applyAlignment="1">
      <alignment horizontal="right" vertical="center"/>
    </xf>
    <xf numFmtId="165" fontId="13" fillId="0" borderId="13" xfId="0" applyNumberFormat="1" applyFont="1" applyBorder="1" applyAlignment="1">
      <alignment vertical="center"/>
    </xf>
    <xf numFmtId="165" fontId="14" fillId="0" borderId="13" xfId="16" quotePrefix="1" applyNumberFormat="1" applyFont="1" applyFill="1" applyBorder="1" applyAlignment="1">
      <alignment horizontal="center" vertical="center"/>
    </xf>
    <xf numFmtId="165" fontId="11" fillId="0" borderId="13" xfId="16" applyNumberFormat="1" applyFont="1" applyFill="1" applyBorder="1" applyAlignment="1">
      <alignment horizontal="center" vertical="center"/>
    </xf>
    <xf numFmtId="165" fontId="11" fillId="0" borderId="17" xfId="16" applyNumberFormat="1" applyFont="1" applyFill="1" applyBorder="1" applyAlignment="1">
      <alignment horizontal="center" vertical="center"/>
    </xf>
    <xf numFmtId="165" fontId="15" fillId="0" borderId="13" xfId="16" applyNumberFormat="1" applyFont="1" applyFill="1" applyBorder="1" applyAlignment="1">
      <alignment horizontal="right" vertical="center"/>
    </xf>
    <xf numFmtId="165" fontId="15" fillId="0" borderId="13" xfId="0" applyNumberFormat="1" applyFont="1" applyFill="1" applyBorder="1" applyAlignment="1">
      <alignment horizontal="right" vertical="center"/>
    </xf>
    <xf numFmtId="165" fontId="14" fillId="0" borderId="13" xfId="16" applyNumberFormat="1" applyFont="1" applyFill="1" applyBorder="1" applyAlignment="1">
      <alignment horizontal="center" vertical="center"/>
    </xf>
    <xf numFmtId="165" fontId="16" fillId="0" borderId="13" xfId="16" applyNumberFormat="1" applyFont="1" applyFill="1" applyBorder="1" applyAlignment="1">
      <alignment horizontal="center" vertical="center"/>
    </xf>
    <xf numFmtId="165" fontId="13" fillId="0" borderId="13" xfId="0" applyNumberFormat="1" applyFont="1" applyBorder="1" applyAlignment="1">
      <alignment horizontal="center" vertical="center"/>
    </xf>
    <xf numFmtId="165" fontId="85" fillId="0" borderId="32" xfId="16" applyNumberFormat="1" applyFont="1" applyFill="1" applyBorder="1" applyAlignment="1">
      <alignment horizontal="left" vertical="center"/>
    </xf>
    <xf numFmtId="165" fontId="84" fillId="0" borderId="32" xfId="16" applyNumberFormat="1" applyFont="1" applyFill="1" applyBorder="1" applyAlignment="1">
      <alignment horizontal="right" vertical="center"/>
    </xf>
    <xf numFmtId="0" fontId="20" fillId="0" borderId="16" xfId="0" applyFont="1" applyFill="1" applyBorder="1" applyAlignment="1">
      <alignment horizontal="center" vertical="center"/>
    </xf>
    <xf numFmtId="0" fontId="84" fillId="4" borderId="15" xfId="46" applyFont="1" applyFill="1" applyBorder="1" applyAlignment="1">
      <alignment horizontal="left" vertical="center"/>
    </xf>
    <xf numFmtId="165" fontId="11" fillId="4" borderId="0" xfId="44" applyNumberFormat="1" applyFont="1" applyFill="1" applyBorder="1" applyAlignment="1">
      <alignment horizontal="left" vertical="center"/>
    </xf>
    <xf numFmtId="165" fontId="11" fillId="4" borderId="0" xfId="44" applyNumberFormat="1" applyFont="1" applyFill="1" applyBorder="1" applyAlignment="1">
      <alignment vertical="center"/>
    </xf>
    <xf numFmtId="165" fontId="20" fillId="4" borderId="0" xfId="44" quotePrefix="1" applyNumberFormat="1" applyFont="1" applyFill="1" applyBorder="1" applyAlignment="1">
      <alignment horizontal="left" vertical="center"/>
    </xf>
    <xf numFmtId="165" fontId="10" fillId="3" borderId="28" xfId="44" applyNumberFormat="1" applyFont="1" applyFill="1" applyBorder="1" applyAlignment="1">
      <alignment horizontal="center" vertical="center"/>
    </xf>
    <xf numFmtId="165" fontId="10" fillId="4" borderId="12" xfId="16" applyNumberFormat="1" applyFont="1" applyFill="1" applyBorder="1" applyAlignment="1">
      <alignment horizontal="right" vertical="center"/>
    </xf>
    <xf numFmtId="165" fontId="22" fillId="4" borderId="12" xfId="0" applyNumberFormat="1" applyFont="1" applyFill="1" applyBorder="1"/>
    <xf numFmtId="165" fontId="13" fillId="4" borderId="12" xfId="0" applyNumberFormat="1" applyFont="1" applyFill="1" applyBorder="1"/>
    <xf numFmtId="165" fontId="10" fillId="4" borderId="13" xfId="16" applyNumberFormat="1" applyFont="1" applyFill="1" applyBorder="1" applyAlignment="1">
      <alignment horizontal="right" vertical="center"/>
    </xf>
    <xf numFmtId="165" fontId="22" fillId="4" borderId="13" xfId="0" applyNumberFormat="1" applyFont="1" applyFill="1" applyBorder="1"/>
    <xf numFmtId="165" fontId="13" fillId="4" borderId="13" xfId="0" applyNumberFormat="1" applyFont="1" applyFill="1" applyBorder="1"/>
    <xf numFmtId="165" fontId="12" fillId="4" borderId="13" xfId="16" quotePrefix="1" applyNumberFormat="1" applyFont="1" applyFill="1" applyBorder="1" applyAlignment="1">
      <alignment horizontal="left" vertical="center"/>
    </xf>
    <xf numFmtId="165" fontId="12" fillId="0" borderId="13" xfId="16" applyNumberFormat="1" applyFont="1" applyFill="1" applyBorder="1" applyAlignment="1">
      <alignment horizontal="left" vertical="center"/>
    </xf>
    <xf numFmtId="165" fontId="22" fillId="0" borderId="13" xfId="0" applyNumberFormat="1" applyFont="1" applyFill="1" applyBorder="1"/>
    <xf numFmtId="165" fontId="13" fillId="0" borderId="13" xfId="0" applyNumberFormat="1" applyFont="1" applyFill="1" applyBorder="1"/>
    <xf numFmtId="165" fontId="12" fillId="4" borderId="13" xfId="16" applyNumberFormat="1" applyFont="1" applyFill="1" applyBorder="1" applyAlignment="1">
      <alignment horizontal="left" vertical="center"/>
    </xf>
    <xf numFmtId="165" fontId="10" fillId="4" borderId="13" xfId="16" quotePrefix="1" applyNumberFormat="1" applyFont="1" applyFill="1" applyBorder="1" applyAlignment="1">
      <alignment horizontal="left" vertical="center"/>
    </xf>
    <xf numFmtId="165" fontId="5" fillId="0" borderId="13" xfId="16" applyNumberFormat="1" applyFont="1" applyFill="1" applyBorder="1" applyAlignment="1">
      <alignment horizontal="right" vertical="center"/>
    </xf>
    <xf numFmtId="165" fontId="13" fillId="0" borderId="13" xfId="0" applyNumberFormat="1" applyFont="1" applyBorder="1"/>
    <xf numFmtId="165" fontId="13" fillId="0" borderId="0" xfId="0" applyNumberFormat="1" applyFont="1" applyAlignment="1">
      <alignment horizontal="left"/>
    </xf>
    <xf numFmtId="165" fontId="13" fillId="0" borderId="0" xfId="0" applyNumberFormat="1" applyFont="1"/>
    <xf numFmtId="165" fontId="11" fillId="0" borderId="0" xfId="44" applyNumberFormat="1" applyFont="1" applyFill="1" applyBorder="1" applyAlignment="1">
      <alignment horizontal="left" vertical="center"/>
    </xf>
    <xf numFmtId="165" fontId="11" fillId="0" borderId="0" xfId="44" applyNumberFormat="1" applyFont="1" applyFill="1" applyBorder="1" applyAlignment="1">
      <alignment vertical="center"/>
    </xf>
    <xf numFmtId="165" fontId="11" fillId="0" borderId="0" xfId="44" applyNumberFormat="1" applyFont="1" applyBorder="1" applyAlignment="1">
      <alignment horizontal="left" vertical="center"/>
    </xf>
    <xf numFmtId="165" fontId="11" fillId="0" borderId="0" xfId="44" applyNumberFormat="1" applyFont="1" applyBorder="1" applyAlignment="1">
      <alignment vertical="center"/>
    </xf>
    <xf numFmtId="165" fontId="5" fillId="3" borderId="28" xfId="44" applyNumberFormat="1" applyFont="1" applyFill="1" applyBorder="1" applyAlignment="1">
      <alignment horizontal="center" vertical="center"/>
    </xf>
    <xf numFmtId="165" fontId="5" fillId="0" borderId="14" xfId="44" applyNumberFormat="1" applyFont="1" applyFill="1" applyBorder="1" applyAlignment="1">
      <alignment horizontal="center" vertical="center"/>
    </xf>
    <xf numFmtId="165" fontId="5" fillId="0" borderId="13" xfId="44" applyNumberFormat="1" applyFont="1" applyFill="1" applyBorder="1" applyAlignment="1">
      <alignment horizontal="center" vertical="center"/>
    </xf>
    <xf numFmtId="165" fontId="29" fillId="0" borderId="13" xfId="16" applyNumberFormat="1" applyFont="1" applyFill="1" applyBorder="1" applyAlignment="1">
      <alignment horizontal="right" vertical="center"/>
    </xf>
    <xf numFmtId="165" fontId="29" fillId="0" borderId="14" xfId="16" applyNumberFormat="1" applyFont="1" applyFill="1" applyBorder="1" applyAlignment="1">
      <alignment horizontal="right" vertical="center"/>
    </xf>
    <xf numFmtId="165" fontId="11" fillId="0" borderId="14" xfId="40" applyNumberFormat="1" applyFont="1" applyBorder="1" applyAlignment="1">
      <alignment horizontal="right" vertical="center"/>
    </xf>
    <xf numFmtId="165" fontId="11" fillId="0" borderId="13" xfId="40" applyNumberFormat="1" applyFont="1" applyBorder="1" applyAlignment="1">
      <alignment horizontal="right" vertical="center"/>
    </xf>
    <xf numFmtId="165" fontId="43" fillId="0" borderId="13" xfId="16" applyNumberFormat="1" applyFont="1" applyFill="1" applyBorder="1" applyAlignment="1">
      <alignment horizontal="center" vertical="center"/>
    </xf>
    <xf numFmtId="165" fontId="11" fillId="0" borderId="13" xfId="16" applyNumberFormat="1" applyFont="1" applyFill="1" applyBorder="1" applyAlignment="1">
      <alignment horizontal="right" vertical="center"/>
    </xf>
    <xf numFmtId="165" fontId="14" fillId="0" borderId="14" xfId="16" quotePrefix="1" applyNumberFormat="1" applyFont="1" applyFill="1" applyBorder="1" applyAlignment="1">
      <alignment horizontal="center" vertical="center"/>
    </xf>
    <xf numFmtId="165" fontId="11" fillId="0" borderId="13" xfId="0" applyNumberFormat="1" applyFont="1" applyBorder="1" applyAlignment="1">
      <alignment horizontal="right" vertical="center"/>
    </xf>
    <xf numFmtId="165" fontId="11" fillId="0" borderId="14" xfId="40" applyNumberFormat="1" applyFont="1" applyFill="1" applyBorder="1" applyAlignment="1">
      <alignment horizontal="center" vertical="center"/>
    </xf>
    <xf numFmtId="165" fontId="11" fillId="0" borderId="13" xfId="40" applyNumberFormat="1" applyFont="1" applyFill="1" applyBorder="1" applyAlignment="1">
      <alignment horizontal="right" vertical="center"/>
    </xf>
    <xf numFmtId="165" fontId="11" fillId="0" borderId="14" xfId="0" applyNumberFormat="1" applyFont="1" applyBorder="1" applyAlignment="1">
      <alignment horizontal="center" vertical="center"/>
    </xf>
    <xf numFmtId="165" fontId="11" fillId="0" borderId="14" xfId="0" applyNumberFormat="1" applyFont="1" applyFill="1" applyBorder="1" applyAlignment="1">
      <alignment horizontal="center" vertical="center"/>
    </xf>
    <xf numFmtId="165" fontId="11" fillId="0" borderId="13" xfId="0" applyNumberFormat="1" applyFont="1" applyFill="1" applyBorder="1" applyAlignment="1">
      <alignment vertical="center"/>
    </xf>
    <xf numFmtId="165" fontId="13" fillId="0" borderId="17" xfId="0" applyNumberFormat="1" applyFont="1" applyBorder="1"/>
    <xf numFmtId="165" fontId="17" fillId="0" borderId="14" xfId="16" quotePrefix="1" applyNumberFormat="1" applyFont="1" applyFill="1" applyBorder="1" applyAlignment="1">
      <alignment horizontal="center" vertical="center"/>
    </xf>
    <xf numFmtId="165" fontId="11" fillId="0" borderId="17" xfId="16" applyNumberFormat="1" applyFont="1" applyFill="1" applyBorder="1" applyAlignment="1">
      <alignment horizontal="right" vertical="center"/>
    </xf>
    <xf numFmtId="165" fontId="13" fillId="0" borderId="13" xfId="0" applyNumberFormat="1" applyFont="1" applyBorder="1" applyAlignment="1">
      <alignment horizontal="left"/>
    </xf>
    <xf numFmtId="165" fontId="62" fillId="0" borderId="13" xfId="0" applyNumberFormat="1" applyFont="1" applyFill="1" applyBorder="1" applyAlignment="1">
      <alignment horizontal="right" vertical="center"/>
    </xf>
    <xf numFmtId="165" fontId="66" fillId="0" borderId="13" xfId="0" applyNumberFormat="1" applyFont="1" applyFill="1" applyBorder="1" applyAlignment="1">
      <alignment vertical="center"/>
    </xf>
    <xf numFmtId="165" fontId="63" fillId="0" borderId="13" xfId="0" applyNumberFormat="1" applyFont="1" applyBorder="1" applyAlignment="1">
      <alignment vertical="center"/>
    </xf>
    <xf numFmtId="165" fontId="11" fillId="4" borderId="13" xfId="0" applyNumberFormat="1" applyFont="1" applyFill="1" applyBorder="1" applyAlignment="1">
      <alignment horizontal="center" vertical="center"/>
    </xf>
    <xf numFmtId="165" fontId="11" fillId="0" borderId="13" xfId="0" applyNumberFormat="1" applyFont="1" applyFill="1" applyBorder="1" applyAlignment="1">
      <alignment horizontal="center" vertical="center"/>
    </xf>
    <xf numFmtId="165" fontId="34" fillId="4" borderId="13" xfId="0" applyNumberFormat="1" applyFont="1" applyFill="1" applyBorder="1" applyAlignment="1">
      <alignment horizontal="center" vertical="center"/>
    </xf>
    <xf numFmtId="165" fontId="52" fillId="4" borderId="13" xfId="0" applyNumberFormat="1" applyFont="1" applyFill="1" applyBorder="1"/>
    <xf numFmtId="165" fontId="11" fillId="0" borderId="13" xfId="16" applyNumberFormat="1" applyFont="1" applyFill="1" applyBorder="1" applyAlignment="1">
      <alignment vertical="center"/>
    </xf>
    <xf numFmtId="165" fontId="11" fillId="0" borderId="13" xfId="49" applyNumberFormat="1" applyFont="1" applyFill="1" applyBorder="1" applyAlignment="1">
      <alignment horizontal="right" vertical="center"/>
    </xf>
    <xf numFmtId="165" fontId="13" fillId="0" borderId="32" xfId="0" applyNumberFormat="1" applyFont="1" applyBorder="1"/>
    <xf numFmtId="0" fontId="5" fillId="3" borderId="10" xfId="44" applyFont="1" applyFill="1" applyBorder="1" applyAlignment="1">
      <alignment horizontal="center" vertical="center"/>
    </xf>
    <xf numFmtId="0" fontId="5" fillId="3" borderId="11" xfId="44" applyFont="1" applyFill="1" applyBorder="1" applyAlignment="1">
      <alignment horizontal="center" vertical="center"/>
    </xf>
    <xf numFmtId="0" fontId="5" fillId="3" borderId="7" xfId="44" applyFont="1" applyFill="1" applyBorder="1" applyAlignment="1">
      <alignment horizontal="center" vertical="center"/>
    </xf>
    <xf numFmtId="0" fontId="5" fillId="3" borderId="9" xfId="44" applyFont="1" applyFill="1" applyBorder="1" applyAlignment="1">
      <alignment horizontal="center" vertical="center"/>
    </xf>
    <xf numFmtId="0" fontId="5" fillId="3" borderId="4" xfId="44" applyFont="1" applyFill="1" applyBorder="1" applyAlignment="1">
      <alignment horizontal="center" vertical="center"/>
    </xf>
    <xf numFmtId="0" fontId="5" fillId="3" borderId="6" xfId="44" applyFont="1" applyFill="1" applyBorder="1" applyAlignment="1">
      <alignment horizontal="center" vertical="center"/>
    </xf>
    <xf numFmtId="0" fontId="20" fillId="4" borderId="8" xfId="44" quotePrefix="1" applyFont="1" applyFill="1" applyBorder="1" applyAlignment="1">
      <alignment horizontal="left" vertical="center"/>
    </xf>
    <xf numFmtId="0" fontId="20" fillId="4" borderId="0" xfId="44" quotePrefix="1" applyFont="1" applyFill="1" applyBorder="1" applyAlignment="1">
      <alignment horizontal="left" vertical="center"/>
    </xf>
    <xf numFmtId="3" fontId="9" fillId="5" borderId="13" xfId="59" applyNumberFormat="1" applyFont="1" applyFill="1" applyBorder="1" applyAlignment="1">
      <alignment horizontal="center" vertical="center"/>
    </xf>
    <xf numFmtId="3" fontId="6" fillId="4" borderId="13" xfId="59" applyNumberFormat="1" applyFont="1" applyFill="1" applyBorder="1" applyAlignment="1">
      <alignment horizontal="center" vertical="center"/>
    </xf>
    <xf numFmtId="3" fontId="9" fillId="4" borderId="13" xfId="59" applyNumberFormat="1" applyFont="1" applyFill="1" applyBorder="1" applyAlignment="1">
      <alignment horizontal="center" vertical="center"/>
    </xf>
    <xf numFmtId="164" fontId="11" fillId="0" borderId="17" xfId="16" applyNumberFormat="1" applyFont="1" applyFill="1" applyBorder="1" applyAlignment="1">
      <alignment horizontal="center" vertical="center"/>
    </xf>
    <xf numFmtId="4" fontId="11" fillId="0" borderId="17" xfId="16" applyNumberFormat="1" applyFont="1" applyFill="1" applyBorder="1" applyAlignment="1">
      <alignment horizontal="right" vertical="center"/>
    </xf>
    <xf numFmtId="49" fontId="20" fillId="0" borderId="8" xfId="0" applyNumberFormat="1" applyFont="1" applyFill="1" applyBorder="1" applyAlignment="1">
      <alignment vertical="center"/>
    </xf>
    <xf numFmtId="0" fontId="6" fillId="4" borderId="16" xfId="48" applyFont="1" applyFill="1" applyBorder="1" applyAlignment="1">
      <alignment horizontal="left" vertical="center"/>
    </xf>
    <xf numFmtId="0" fontId="6" fillId="4" borderId="14" xfId="48" applyFont="1" applyFill="1" applyBorder="1" applyAlignment="1">
      <alignment horizontal="left" vertical="center"/>
    </xf>
    <xf numFmtId="0" fontId="20" fillId="0" borderId="0" xfId="44" quotePrefix="1" applyFont="1" applyBorder="1" applyAlignment="1">
      <alignment horizontal="left" vertical="center"/>
    </xf>
    <xf numFmtId="0" fontId="21" fillId="4" borderId="0" xfId="0" applyFont="1" applyFill="1" applyBorder="1" applyAlignment="1">
      <alignment horizontal="left" vertical="center"/>
    </xf>
    <xf numFmtId="0" fontId="5" fillId="3" borderId="10" xfId="44" applyFont="1" applyFill="1" applyBorder="1" applyAlignment="1">
      <alignment horizontal="center" vertical="center"/>
    </xf>
    <xf numFmtId="0" fontId="5" fillId="3" borderId="11" xfId="44" applyFont="1" applyFill="1" applyBorder="1" applyAlignment="1">
      <alignment horizontal="center" vertical="center"/>
    </xf>
    <xf numFmtId="0" fontId="5" fillId="3" borderId="7" xfId="44" applyFont="1" applyFill="1" applyBorder="1" applyAlignment="1">
      <alignment horizontal="center" vertical="center"/>
    </xf>
    <xf numFmtId="0" fontId="5" fillId="3" borderId="9" xfId="44" applyFont="1" applyFill="1" applyBorder="1" applyAlignment="1">
      <alignment horizontal="center" vertical="center"/>
    </xf>
    <xf numFmtId="0" fontId="5" fillId="3" borderId="4" xfId="44" applyFont="1" applyFill="1" applyBorder="1" applyAlignment="1">
      <alignment horizontal="center" vertical="center"/>
    </xf>
    <xf numFmtId="0" fontId="5" fillId="3" borderId="6" xfId="44" applyFont="1" applyFill="1" applyBorder="1" applyAlignment="1">
      <alignment horizontal="center" vertical="center"/>
    </xf>
    <xf numFmtId="4" fontId="11" fillId="4" borderId="12" xfId="16" applyNumberFormat="1" applyFont="1" applyFill="1" applyBorder="1" applyAlignment="1">
      <alignment horizontal="center" vertical="center"/>
    </xf>
    <xf numFmtId="0" fontId="58" fillId="0" borderId="28" xfId="46" applyFont="1" applyFill="1" applyBorder="1" applyAlignment="1">
      <alignment vertical="center"/>
    </xf>
    <xf numFmtId="0" fontId="10" fillId="0" borderId="28" xfId="46" applyFont="1" applyFill="1" applyBorder="1" applyAlignment="1">
      <alignment horizontal="center" vertical="center"/>
    </xf>
    <xf numFmtId="165" fontId="43" fillId="0" borderId="28" xfId="16" applyNumberFormat="1" applyFont="1" applyFill="1" applyBorder="1" applyAlignment="1">
      <alignment horizontal="right" vertical="center"/>
    </xf>
    <xf numFmtId="0" fontId="13" fillId="0" borderId="35" xfId="0" applyFont="1" applyBorder="1"/>
    <xf numFmtId="0" fontId="13" fillId="0" borderId="39" xfId="0" applyFont="1" applyBorder="1"/>
    <xf numFmtId="165" fontId="13" fillId="0" borderId="39" xfId="0" applyNumberFormat="1" applyFont="1" applyBorder="1" applyAlignment="1">
      <alignment horizontal="left"/>
    </xf>
    <xf numFmtId="165" fontId="13" fillId="0" borderId="39" xfId="0" applyNumberFormat="1" applyFont="1" applyBorder="1"/>
    <xf numFmtId="165" fontId="13" fillId="0" borderId="36" xfId="0" applyNumberFormat="1" applyFont="1" applyBorder="1"/>
    <xf numFmtId="0" fontId="5" fillId="3" borderId="10" xfId="44" applyFont="1" applyFill="1" applyBorder="1" applyAlignment="1">
      <alignment horizontal="center" vertical="center"/>
    </xf>
    <xf numFmtId="0" fontId="5" fillId="3" borderId="11" xfId="44" applyFont="1" applyFill="1" applyBorder="1" applyAlignment="1">
      <alignment horizontal="center" vertical="center"/>
    </xf>
    <xf numFmtId="0" fontId="5" fillId="3" borderId="7" xfId="44" applyFont="1" applyFill="1" applyBorder="1" applyAlignment="1">
      <alignment horizontal="center" vertical="center"/>
    </xf>
    <xf numFmtId="0" fontId="5" fillId="3" borderId="9" xfId="44" applyFont="1" applyFill="1" applyBorder="1" applyAlignment="1">
      <alignment horizontal="center" vertical="center"/>
    </xf>
    <xf numFmtId="0" fontId="5" fillId="3" borderId="4" xfId="44" applyFont="1" applyFill="1" applyBorder="1" applyAlignment="1">
      <alignment horizontal="center" vertical="center"/>
    </xf>
    <xf numFmtId="0" fontId="5" fillId="3" borderId="6" xfId="44" applyFont="1" applyFill="1" applyBorder="1" applyAlignment="1">
      <alignment horizontal="center" vertical="center"/>
    </xf>
    <xf numFmtId="0" fontId="6" fillId="4" borderId="14" xfId="0" applyNumberFormat="1" applyFont="1" applyFill="1" applyBorder="1"/>
    <xf numFmtId="0" fontId="6" fillId="4" borderId="15" xfId="0" applyNumberFormat="1" applyFont="1" applyFill="1" applyBorder="1"/>
    <xf numFmtId="0" fontId="6" fillId="4" borderId="16" xfId="0" applyNumberFormat="1" applyFont="1" applyFill="1" applyBorder="1"/>
    <xf numFmtId="0" fontId="6" fillId="4" borderId="15" xfId="48" applyNumberFormat="1" applyFont="1" applyFill="1" applyBorder="1" applyAlignment="1">
      <alignment horizontal="left" vertical="center"/>
    </xf>
    <xf numFmtId="0" fontId="6" fillId="4" borderId="16" xfId="48" applyNumberFormat="1" applyFont="1" applyFill="1" applyBorder="1" applyAlignment="1">
      <alignment horizontal="left" vertical="center"/>
    </xf>
    <xf numFmtId="0" fontId="84" fillId="4" borderId="24" xfId="0" applyNumberFormat="1" applyFont="1" applyFill="1" applyBorder="1"/>
    <xf numFmtId="0" fontId="84" fillId="4" borderId="14" xfId="0" applyNumberFormat="1" applyFont="1" applyFill="1" applyBorder="1"/>
    <xf numFmtId="0" fontId="6" fillId="4" borderId="16" xfId="48" applyFont="1" applyFill="1" applyBorder="1" applyAlignment="1">
      <alignment horizontal="left" vertical="center"/>
    </xf>
    <xf numFmtId="0" fontId="6" fillId="4" borderId="14" xfId="48" applyFont="1" applyFill="1" applyBorder="1" applyAlignment="1">
      <alignment horizontal="left" vertical="center"/>
    </xf>
    <xf numFmtId="0" fontId="84" fillId="0" borderId="25" xfId="0" applyFont="1" applyFill="1" applyBorder="1" applyAlignment="1">
      <alignment vertical="center"/>
    </xf>
    <xf numFmtId="4" fontId="11" fillId="4" borderId="24" xfId="0" applyNumberFormat="1" applyFont="1" applyFill="1" applyBorder="1" applyAlignment="1">
      <alignment horizontal="right" vertical="center"/>
    </xf>
    <xf numFmtId="0" fontId="11" fillId="4" borderId="12" xfId="0" applyFont="1" applyFill="1" applyBorder="1"/>
    <xf numFmtId="0" fontId="6" fillId="4" borderId="32" xfId="0" applyFont="1" applyFill="1" applyBorder="1" applyAlignment="1">
      <alignment vertical="center"/>
    </xf>
    <xf numFmtId="0" fontId="84" fillId="0" borderId="24" xfId="0" applyFont="1" applyFill="1" applyBorder="1" applyAlignment="1">
      <alignment vertical="top"/>
    </xf>
    <xf numFmtId="0" fontId="84" fillId="0" borderId="25" xfId="0" applyFont="1" applyFill="1" applyBorder="1" applyAlignment="1">
      <alignment vertical="top"/>
    </xf>
    <xf numFmtId="0" fontId="84" fillId="0" borderId="26" xfId="0" applyFont="1" applyFill="1" applyBorder="1" applyAlignment="1">
      <alignment vertical="top"/>
    </xf>
    <xf numFmtId="4" fontId="11" fillId="4" borderId="12" xfId="0" applyNumberFormat="1" applyFont="1" applyFill="1" applyBorder="1" applyAlignment="1">
      <alignment horizontal="center" vertical="center"/>
    </xf>
    <xf numFmtId="0" fontId="13" fillId="4" borderId="12" xfId="0" applyFont="1" applyFill="1" applyBorder="1" applyAlignment="1">
      <alignment horizontal="left"/>
    </xf>
    <xf numFmtId="167" fontId="39" fillId="0" borderId="15" xfId="59" applyNumberFormat="1" applyFont="1" applyFill="1" applyBorder="1" applyAlignment="1">
      <alignment horizontal="center" vertical="center"/>
    </xf>
    <xf numFmtId="0" fontId="39" fillId="0" borderId="0" xfId="0" applyFont="1"/>
    <xf numFmtId="0" fontId="19" fillId="0" borderId="0" xfId="51" applyFont="1" applyFill="1" applyBorder="1" applyAlignment="1">
      <alignment vertical="center"/>
    </xf>
    <xf numFmtId="0" fontId="19" fillId="0" borderId="0" xfId="51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left" vertical="center"/>
    </xf>
    <xf numFmtId="4" fontId="11" fillId="0" borderId="0" xfId="49" applyNumberFormat="1" applyFont="1" applyFill="1" applyBorder="1" applyAlignment="1">
      <alignment vertical="center"/>
    </xf>
    <xf numFmtId="0" fontId="5" fillId="3" borderId="10" xfId="44" applyFont="1" applyFill="1" applyBorder="1" applyAlignment="1">
      <alignment horizontal="center" vertical="center"/>
    </xf>
    <xf numFmtId="0" fontId="5" fillId="3" borderId="11" xfId="44" applyFont="1" applyFill="1" applyBorder="1" applyAlignment="1">
      <alignment horizontal="center" vertical="center"/>
    </xf>
    <xf numFmtId="0" fontId="5" fillId="3" borderId="7" xfId="44" applyFont="1" applyFill="1" applyBorder="1" applyAlignment="1">
      <alignment horizontal="center" vertical="center"/>
    </xf>
    <xf numFmtId="0" fontId="5" fillId="3" borderId="9" xfId="44" applyFont="1" applyFill="1" applyBorder="1" applyAlignment="1">
      <alignment horizontal="center" vertical="center"/>
    </xf>
    <xf numFmtId="0" fontId="5" fillId="3" borderId="4" xfId="44" applyFont="1" applyFill="1" applyBorder="1" applyAlignment="1">
      <alignment horizontal="center" vertical="center"/>
    </xf>
    <xf numFmtId="0" fontId="5" fillId="3" borderId="6" xfId="44" applyFont="1" applyFill="1" applyBorder="1" applyAlignment="1">
      <alignment horizontal="center" vertical="center"/>
    </xf>
    <xf numFmtId="0" fontId="20" fillId="4" borderId="8" xfId="44" quotePrefix="1" applyFont="1" applyFill="1" applyBorder="1" applyAlignment="1">
      <alignment horizontal="left" vertical="center"/>
    </xf>
    <xf numFmtId="0" fontId="39" fillId="4" borderId="14" xfId="48" applyFont="1" applyFill="1" applyBorder="1" applyAlignment="1">
      <alignment horizontal="left" vertical="center"/>
    </xf>
    <xf numFmtId="0" fontId="39" fillId="4" borderId="15" xfId="48" applyFont="1" applyFill="1" applyBorder="1" applyAlignment="1">
      <alignment horizontal="left" vertical="center"/>
    </xf>
    <xf numFmtId="0" fontId="39" fillId="4" borderId="16" xfId="48" applyFont="1" applyFill="1" applyBorder="1" applyAlignment="1">
      <alignment horizontal="left" vertical="center"/>
    </xf>
    <xf numFmtId="0" fontId="20" fillId="4" borderId="0" xfId="44" quotePrefix="1" applyFont="1" applyFill="1" applyBorder="1" applyAlignment="1">
      <alignment horizontal="left" vertical="center"/>
    </xf>
    <xf numFmtId="0" fontId="20" fillId="4" borderId="0" xfId="0" applyFont="1" applyFill="1" applyBorder="1"/>
    <xf numFmtId="0" fontId="84" fillId="4" borderId="14" xfId="48" quotePrefix="1" applyFont="1" applyFill="1" applyBorder="1" applyAlignment="1">
      <alignment horizontal="left" vertical="center"/>
    </xf>
    <xf numFmtId="0" fontId="75" fillId="4" borderId="15" xfId="49" applyFont="1" applyFill="1" applyBorder="1" applyAlignment="1">
      <alignment horizontal="center" vertical="center"/>
    </xf>
    <xf numFmtId="0" fontId="43" fillId="0" borderId="14" xfId="0" applyFont="1" applyFill="1" applyBorder="1"/>
    <xf numFmtId="0" fontId="27" fillId="4" borderId="13" xfId="48" applyFont="1" applyFill="1" applyBorder="1" applyAlignment="1">
      <alignment vertical="center"/>
    </xf>
    <xf numFmtId="0" fontId="27" fillId="4" borderId="13" xfId="0" applyFont="1" applyFill="1" applyBorder="1" applyAlignment="1">
      <alignment horizontal="left" vertical="center"/>
    </xf>
    <xf numFmtId="0" fontId="27" fillId="4" borderId="14" xfId="0" applyFont="1" applyFill="1" applyBorder="1"/>
    <xf numFmtId="0" fontId="27" fillId="4" borderId="15" xfId="0" applyFont="1" applyFill="1" applyBorder="1"/>
    <xf numFmtId="0" fontId="27" fillId="0" borderId="14" xfId="0" applyFont="1" applyFill="1" applyBorder="1"/>
    <xf numFmtId="0" fontId="27" fillId="0" borderId="15" xfId="0" applyFont="1" applyFill="1" applyBorder="1"/>
    <xf numFmtId="0" fontId="39" fillId="4" borderId="14" xfId="48" applyFont="1" applyFill="1" applyBorder="1" applyAlignment="1">
      <alignment vertical="center"/>
    </xf>
    <xf numFmtId="0" fontId="39" fillId="4" borderId="15" xfId="48" applyFont="1" applyFill="1" applyBorder="1" applyAlignment="1">
      <alignment horizontal="center" vertical="center"/>
    </xf>
    <xf numFmtId="0" fontId="39" fillId="4" borderId="16" xfId="48" applyFont="1" applyFill="1" applyBorder="1" applyAlignment="1">
      <alignment vertical="center"/>
    </xf>
    <xf numFmtId="0" fontId="27" fillId="4" borderId="13" xfId="0" applyFont="1" applyFill="1" applyBorder="1" applyAlignment="1">
      <alignment horizontal="left"/>
    </xf>
    <xf numFmtId="0" fontId="27" fillId="0" borderId="16" xfId="0" applyFont="1" applyFill="1" applyBorder="1"/>
    <xf numFmtId="0" fontId="39" fillId="4" borderId="15" xfId="48" applyFont="1" applyFill="1" applyBorder="1" applyAlignment="1">
      <alignment vertical="center"/>
    </xf>
    <xf numFmtId="0" fontId="71" fillId="4" borderId="30" xfId="48" applyFont="1" applyFill="1" applyBorder="1" applyAlignment="1">
      <alignment horizontal="left" vertical="center"/>
    </xf>
    <xf numFmtId="0" fontId="101" fillId="4" borderId="32" xfId="45" applyFont="1" applyFill="1" applyBorder="1" applyAlignment="1">
      <alignment horizontal="center" vertical="center"/>
    </xf>
    <xf numFmtId="0" fontId="101" fillId="4" borderId="32" xfId="48" applyFont="1" applyFill="1" applyBorder="1" applyAlignment="1">
      <alignment horizontal="center" vertical="center"/>
    </xf>
    <xf numFmtId="49" fontId="27" fillId="4" borderId="12" xfId="61" applyNumberFormat="1" applyFont="1" applyFill="1" applyBorder="1" applyAlignment="1">
      <alignment vertical="center"/>
    </xf>
    <xf numFmtId="49" fontId="27" fillId="4" borderId="13" xfId="61" applyNumberFormat="1" applyFont="1" applyFill="1" applyBorder="1" applyAlignment="1">
      <alignment vertical="center"/>
    </xf>
    <xf numFmtId="4" fontId="9" fillId="0" borderId="15" xfId="49" applyNumberFormat="1" applyFont="1" applyFill="1" applyBorder="1" applyAlignment="1">
      <alignment horizontal="center" vertical="center"/>
    </xf>
    <xf numFmtId="4" fontId="9" fillId="5" borderId="15" xfId="49" applyNumberFormat="1" applyFont="1" applyFill="1" applyBorder="1" applyAlignment="1">
      <alignment horizontal="center" vertical="center"/>
    </xf>
    <xf numFmtId="0" fontId="9" fillId="4" borderId="15" xfId="48" applyFont="1" applyFill="1" applyBorder="1" applyAlignment="1">
      <alignment horizontal="center" vertical="center"/>
    </xf>
    <xf numFmtId="3" fontId="9" fillId="4" borderId="15" xfId="48" applyNumberFormat="1" applyFont="1" applyFill="1" applyBorder="1" applyAlignment="1">
      <alignment horizontal="center" vertical="center"/>
    </xf>
    <xf numFmtId="3" fontId="6" fillId="4" borderId="15" xfId="48" applyNumberFormat="1" applyFont="1" applyFill="1" applyBorder="1" applyAlignment="1">
      <alignment horizontal="center" vertical="center"/>
    </xf>
    <xf numFmtId="1" fontId="6" fillId="0" borderId="15" xfId="0" applyNumberFormat="1" applyFont="1" applyFill="1" applyBorder="1" applyAlignment="1">
      <alignment horizontal="center" vertical="center"/>
    </xf>
    <xf numFmtId="1" fontId="6" fillId="4" borderId="15" xfId="0" applyNumberFormat="1" applyFont="1" applyFill="1" applyBorder="1" applyAlignment="1">
      <alignment horizontal="center" vertical="center"/>
    </xf>
    <xf numFmtId="2" fontId="6" fillId="4" borderId="15" xfId="0" applyNumberFormat="1" applyFont="1" applyFill="1" applyBorder="1" applyAlignment="1">
      <alignment horizontal="center" vertical="center"/>
    </xf>
    <xf numFmtId="2" fontId="6" fillId="0" borderId="15" xfId="0" applyNumberFormat="1" applyFont="1" applyFill="1" applyBorder="1" applyAlignment="1">
      <alignment horizontal="center" vertical="center"/>
    </xf>
    <xf numFmtId="1" fontId="6" fillId="4" borderId="15" xfId="49" applyNumberFormat="1" applyFont="1" applyFill="1" applyBorder="1" applyAlignment="1">
      <alignment horizontal="center" vertical="center"/>
    </xf>
    <xf numFmtId="0" fontId="43" fillId="4" borderId="15" xfId="49" applyFont="1" applyFill="1" applyBorder="1" applyAlignment="1">
      <alignment horizontal="left" vertical="center"/>
    </xf>
    <xf numFmtId="0" fontId="27" fillId="4" borderId="33" xfId="48" applyFont="1" applyFill="1" applyBorder="1" applyAlignment="1">
      <alignment vertical="center"/>
    </xf>
    <xf numFmtId="0" fontId="27" fillId="4" borderId="34" xfId="46" applyFont="1" applyFill="1" applyBorder="1" applyAlignment="1">
      <alignment horizontal="left" vertical="center"/>
    </xf>
    <xf numFmtId="4" fontId="39" fillId="0" borderId="15" xfId="49" applyNumberFormat="1" applyFont="1" applyFill="1" applyBorder="1" applyAlignment="1">
      <alignment horizontal="left" vertical="center"/>
    </xf>
    <xf numFmtId="1" fontId="27" fillId="4" borderId="15" xfId="48" applyNumberFormat="1" applyFont="1" applyFill="1" applyBorder="1" applyAlignment="1">
      <alignment horizontal="center" vertical="center"/>
    </xf>
    <xf numFmtId="0" fontId="27" fillId="4" borderId="16" xfId="48" applyFont="1" applyFill="1" applyBorder="1" applyAlignment="1">
      <alignment vertical="center"/>
    </xf>
    <xf numFmtId="165" fontId="20" fillId="4" borderId="13" xfId="16" quotePrefix="1" applyNumberFormat="1" applyFont="1" applyFill="1" applyBorder="1" applyAlignment="1">
      <alignment horizontal="left" vertical="center"/>
    </xf>
    <xf numFmtId="165" fontId="20" fillId="4" borderId="13" xfId="0" applyNumberFormat="1" applyFont="1" applyFill="1" applyBorder="1"/>
    <xf numFmtId="165" fontId="19" fillId="4" borderId="13" xfId="0" applyNumberFormat="1" applyFont="1" applyFill="1" applyBorder="1"/>
    <xf numFmtId="0" fontId="27" fillId="4" borderId="14" xfId="48" applyFont="1" applyFill="1" applyBorder="1" applyAlignment="1">
      <alignment vertical="center"/>
    </xf>
    <xf numFmtId="0" fontId="39" fillId="5" borderId="14" xfId="48" applyFont="1" applyFill="1" applyBorder="1" applyAlignment="1">
      <alignment horizontal="left" vertical="center"/>
    </xf>
    <xf numFmtId="167" fontId="39" fillId="5" borderId="15" xfId="49" applyNumberFormat="1" applyFont="1" applyFill="1" applyBorder="1" applyAlignment="1">
      <alignment horizontal="center" vertical="center"/>
    </xf>
    <xf numFmtId="0" fontId="27" fillId="4" borderId="14" xfId="48" quotePrefix="1" applyFont="1" applyFill="1" applyBorder="1" applyAlignment="1">
      <alignment horizontal="left" vertical="center"/>
    </xf>
    <xf numFmtId="0" fontId="39" fillId="4" borderId="14" xfId="48" quotePrefix="1" applyFont="1" applyFill="1" applyBorder="1" applyAlignment="1">
      <alignment vertical="center"/>
    </xf>
    <xf numFmtId="3" fontId="20" fillId="4" borderId="13" xfId="16" applyNumberFormat="1" applyFont="1" applyFill="1" applyBorder="1" applyAlignment="1">
      <alignment horizontal="center" vertical="center"/>
    </xf>
    <xf numFmtId="0" fontId="27" fillId="4" borderId="14" xfId="0" applyFont="1" applyFill="1" applyBorder="1" applyAlignment="1">
      <alignment horizontal="left" vertical="center"/>
    </xf>
    <xf numFmtId="0" fontId="39" fillId="4" borderId="16" xfId="0" applyFont="1" applyFill="1" applyBorder="1" applyAlignment="1">
      <alignment horizontal="left" vertical="center"/>
    </xf>
    <xf numFmtId="0" fontId="39" fillId="4" borderId="15" xfId="0" applyFont="1" applyFill="1" applyBorder="1" applyAlignment="1">
      <alignment horizontal="left" vertical="center"/>
    </xf>
    <xf numFmtId="1" fontId="39" fillId="4" borderId="15" xfId="0" applyNumberFormat="1" applyFont="1" applyFill="1" applyBorder="1" applyAlignment="1">
      <alignment horizontal="left" vertical="center"/>
    </xf>
    <xf numFmtId="2" fontId="39" fillId="4" borderId="15" xfId="0" applyNumberFormat="1" applyFont="1" applyFill="1" applyBorder="1" applyAlignment="1">
      <alignment horizontal="center" vertical="center"/>
    </xf>
    <xf numFmtId="2" fontId="39" fillId="0" borderId="15" xfId="0" applyNumberFormat="1" applyFont="1" applyFill="1" applyBorder="1" applyAlignment="1">
      <alignment horizontal="center" vertical="center"/>
    </xf>
    <xf numFmtId="0" fontId="39" fillId="0" borderId="14" xfId="48" quotePrefix="1" applyFont="1" applyFill="1" applyBorder="1" applyAlignment="1">
      <alignment vertical="center"/>
    </xf>
    <xf numFmtId="49" fontId="39" fillId="4" borderId="14" xfId="61" applyNumberFormat="1" applyFont="1" applyFill="1" applyBorder="1" applyAlignment="1">
      <alignment vertical="center"/>
    </xf>
    <xf numFmtId="49" fontId="27" fillId="4" borderId="14" xfId="61" applyNumberFormat="1" applyFont="1" applyFill="1" applyBorder="1" applyAlignment="1">
      <alignment vertical="center"/>
    </xf>
    <xf numFmtId="1" fontId="39" fillId="4" borderId="15" xfId="48" applyNumberFormat="1" applyFont="1" applyFill="1" applyBorder="1" applyAlignment="1">
      <alignment horizontal="center" vertical="center"/>
    </xf>
    <xf numFmtId="4" fontId="39" fillId="0" borderId="15" xfId="48" applyNumberFormat="1" applyFont="1" applyFill="1" applyBorder="1" applyAlignment="1">
      <alignment horizontal="center" vertical="center"/>
    </xf>
    <xf numFmtId="0" fontId="39" fillId="0" borderId="15" xfId="48" applyFont="1" applyFill="1" applyBorder="1" applyAlignment="1">
      <alignment vertical="center"/>
    </xf>
    <xf numFmtId="1" fontId="103" fillId="4" borderId="15" xfId="48" applyNumberFormat="1" applyFont="1" applyFill="1" applyBorder="1" applyAlignment="1">
      <alignment horizontal="center" vertical="center"/>
    </xf>
    <xf numFmtId="0" fontId="103" fillId="4" borderId="16" xfId="48" applyFont="1" applyFill="1" applyBorder="1" applyAlignment="1">
      <alignment vertical="center"/>
    </xf>
    <xf numFmtId="1" fontId="39" fillId="4" borderId="15" xfId="48" quotePrefix="1" applyNumberFormat="1" applyFont="1" applyFill="1" applyBorder="1" applyAlignment="1">
      <alignment horizontal="center" vertical="center"/>
    </xf>
    <xf numFmtId="0" fontId="27" fillId="0" borderId="12" xfId="44" applyFont="1" applyFill="1" applyBorder="1" applyAlignment="1">
      <alignment vertical="center"/>
    </xf>
    <xf numFmtId="0" fontId="27" fillId="0" borderId="13" xfId="44" applyFont="1" applyFill="1" applyBorder="1" applyAlignment="1">
      <alignment horizontal="left" vertical="center"/>
    </xf>
    <xf numFmtId="0" fontId="39" fillId="4" borderId="16" xfId="0" applyFont="1" applyFill="1" applyBorder="1" applyAlignment="1">
      <alignment vertical="center"/>
    </xf>
    <xf numFmtId="0" fontId="27" fillId="4" borderId="14" xfId="59" applyFont="1" applyFill="1" applyBorder="1" applyAlignment="1">
      <alignment horizontal="left" vertical="center"/>
    </xf>
    <xf numFmtId="0" fontId="39" fillId="4" borderId="14" xfId="59" applyFont="1" applyFill="1" applyBorder="1" applyAlignment="1">
      <alignment horizontal="left" vertical="center"/>
    </xf>
    <xf numFmtId="0" fontId="27" fillId="4" borderId="13" xfId="46" applyFont="1" applyFill="1" applyBorder="1" applyAlignment="1">
      <alignment horizontal="left" vertical="center"/>
    </xf>
    <xf numFmtId="0" fontId="27" fillId="4" borderId="14" xfId="0" applyFont="1" applyFill="1" applyBorder="1" applyAlignment="1">
      <alignment vertical="top"/>
    </xf>
    <xf numFmtId="0" fontId="27" fillId="4" borderId="15" xfId="0" applyFont="1" applyFill="1" applyBorder="1" applyAlignment="1">
      <alignment vertical="top" wrapText="1"/>
    </xf>
    <xf numFmtId="0" fontId="27" fillId="4" borderId="16" xfId="0" applyFont="1" applyFill="1" applyBorder="1" applyAlignment="1">
      <alignment vertical="top" wrapText="1"/>
    </xf>
    <xf numFmtId="165" fontId="19" fillId="4" borderId="13" xfId="0" applyNumberFormat="1" applyFont="1" applyFill="1" applyBorder="1" applyAlignment="1">
      <alignment horizontal="center" vertical="center"/>
    </xf>
    <xf numFmtId="0" fontId="27" fillId="4" borderId="21" xfId="49" applyFont="1" applyFill="1" applyBorder="1" applyAlignment="1">
      <alignment horizontal="left" vertical="center"/>
    </xf>
    <xf numFmtId="0" fontId="20" fillId="4" borderId="13" xfId="59" applyFont="1" applyFill="1" applyBorder="1" applyAlignment="1">
      <alignment horizontal="center" vertical="center"/>
    </xf>
    <xf numFmtId="9" fontId="39" fillId="4" borderId="15" xfId="48" applyNumberFormat="1" applyFont="1" applyFill="1" applyBorder="1" applyAlignment="1">
      <alignment horizontal="center" vertical="center"/>
    </xf>
    <xf numFmtId="0" fontId="27" fillId="4" borderId="13" xfId="49" applyFont="1" applyFill="1" applyBorder="1" applyAlignment="1">
      <alignment horizontal="left" vertical="center"/>
    </xf>
    <xf numFmtId="17" fontId="20" fillId="4" borderId="13" xfId="49" applyNumberFormat="1" applyFont="1" applyFill="1" applyBorder="1" applyAlignment="1">
      <alignment horizontal="center" vertical="center"/>
    </xf>
    <xf numFmtId="0" fontId="27" fillId="0" borderId="13" xfId="46" applyFont="1" applyFill="1" applyBorder="1" applyAlignment="1">
      <alignment horizontal="left" vertical="center"/>
    </xf>
    <xf numFmtId="0" fontId="39" fillId="0" borderId="14" xfId="48" applyFont="1" applyFill="1" applyBorder="1" applyAlignment="1">
      <alignment horizontal="left" vertical="center"/>
    </xf>
    <xf numFmtId="0" fontId="39" fillId="0" borderId="15" xfId="48" applyFont="1" applyFill="1" applyBorder="1" applyAlignment="1">
      <alignment horizontal="center" vertical="center"/>
    </xf>
    <xf numFmtId="0" fontId="39" fillId="0" borderId="16" xfId="48" applyFont="1" applyFill="1" applyBorder="1" applyAlignment="1">
      <alignment horizontal="left" vertical="center"/>
    </xf>
    <xf numFmtId="0" fontId="104" fillId="0" borderId="13" xfId="46" applyFont="1" applyFill="1" applyBorder="1" applyAlignment="1">
      <alignment horizontal="center" vertical="center"/>
    </xf>
    <xf numFmtId="0" fontId="19" fillId="0" borderId="15" xfId="0" applyFont="1" applyBorder="1"/>
    <xf numFmtId="0" fontId="19" fillId="0" borderId="16" xfId="0" applyFont="1" applyBorder="1"/>
    <xf numFmtId="0" fontId="19" fillId="0" borderId="13" xfId="0" applyFont="1" applyBorder="1"/>
    <xf numFmtId="0" fontId="39" fillId="0" borderId="14" xfId="48" applyFont="1" applyFill="1" applyBorder="1" applyAlignment="1">
      <alignment vertical="center"/>
    </xf>
    <xf numFmtId="0" fontId="27" fillId="0" borderId="14" xfId="0" applyFont="1" applyBorder="1"/>
    <xf numFmtId="0" fontId="19" fillId="0" borderId="13" xfId="0" applyFont="1" applyBorder="1" applyAlignment="1">
      <alignment horizontal="left"/>
    </xf>
    <xf numFmtId="0" fontId="20" fillId="0" borderId="13" xfId="0" applyFont="1" applyBorder="1"/>
    <xf numFmtId="0" fontId="39" fillId="0" borderId="30" xfId="48" applyFont="1" applyFill="1" applyBorder="1" applyAlignment="1">
      <alignment horizontal="center" vertical="center"/>
    </xf>
    <xf numFmtId="0" fontId="27" fillId="0" borderId="12" xfId="49" applyFont="1" applyFill="1" applyBorder="1" applyAlignment="1">
      <alignment horizontal="left" vertical="center"/>
    </xf>
    <xf numFmtId="0" fontId="27" fillId="0" borderId="13" xfId="0" applyFont="1" applyFill="1" applyBorder="1" applyAlignment="1">
      <alignment horizontal="left" vertical="center"/>
    </xf>
    <xf numFmtId="0" fontId="27" fillId="5" borderId="12" xfId="0" applyFont="1" applyFill="1" applyBorder="1" applyAlignment="1">
      <alignment vertical="center"/>
    </xf>
    <xf numFmtId="0" fontId="27" fillId="5" borderId="13" xfId="0" applyFont="1" applyFill="1" applyBorder="1" applyAlignment="1">
      <alignment vertical="center"/>
    </xf>
    <xf numFmtId="49" fontId="27" fillId="5" borderId="20" xfId="61" applyNumberFormat="1" applyFont="1" applyFill="1" applyBorder="1" applyAlignment="1">
      <alignment vertical="center"/>
    </xf>
    <xf numFmtId="0" fontId="27" fillId="0" borderId="13" xfId="44" applyFont="1" applyFill="1" applyBorder="1" applyAlignment="1">
      <alignment vertical="center"/>
    </xf>
    <xf numFmtId="0" fontId="20" fillId="0" borderId="13" xfId="44" applyFont="1" applyFill="1" applyBorder="1" applyAlignment="1">
      <alignment vertical="center"/>
    </xf>
    <xf numFmtId="0" fontId="27" fillId="0" borderId="14" xfId="44" applyFont="1" applyFill="1" applyBorder="1" applyAlignment="1">
      <alignment horizontal="center" vertical="center"/>
    </xf>
    <xf numFmtId="0" fontId="20" fillId="0" borderId="13" xfId="44" applyFont="1" applyFill="1" applyBorder="1" applyAlignment="1">
      <alignment horizontal="center" vertical="center"/>
    </xf>
    <xf numFmtId="0" fontId="20" fillId="0" borderId="15" xfId="45" applyFont="1" applyFill="1" applyBorder="1" applyAlignment="1">
      <alignment horizontal="center" vertical="center"/>
    </xf>
    <xf numFmtId="0" fontId="20" fillId="0" borderId="15" xfId="59" applyFont="1" applyFill="1" applyBorder="1" applyAlignment="1">
      <alignment horizontal="center" vertical="center"/>
    </xf>
    <xf numFmtId="0" fontId="20" fillId="0" borderId="16" xfId="59" applyFont="1" applyFill="1" applyBorder="1" applyAlignment="1">
      <alignment horizontal="center" vertical="center"/>
    </xf>
    <xf numFmtId="0" fontId="20" fillId="0" borderId="13" xfId="59" applyFont="1" applyFill="1" applyBorder="1" applyAlignment="1">
      <alignment horizontal="center" vertical="center"/>
    </xf>
    <xf numFmtId="0" fontId="27" fillId="4" borderId="14" xfId="59" applyFont="1" applyFill="1" applyBorder="1" applyAlignment="1">
      <alignment vertical="center"/>
    </xf>
    <xf numFmtId="0" fontId="39" fillId="4" borderId="14" xfId="60" applyFont="1" applyFill="1" applyBorder="1" applyAlignment="1">
      <alignment vertical="center"/>
    </xf>
    <xf numFmtId="0" fontId="39" fillId="0" borderId="15" xfId="59" applyFont="1" applyFill="1" applyBorder="1" applyAlignment="1">
      <alignment horizontal="center" vertical="center"/>
    </xf>
    <xf numFmtId="0" fontId="39" fillId="0" borderId="16" xfId="59" applyFont="1" applyFill="1" applyBorder="1" applyAlignment="1">
      <alignment horizontal="left" vertical="center"/>
    </xf>
    <xf numFmtId="0" fontId="39" fillId="0" borderId="15" xfId="45" applyFont="1" applyFill="1" applyBorder="1" applyAlignment="1">
      <alignment horizontal="center" vertical="center"/>
    </xf>
    <xf numFmtId="0" fontId="27" fillId="0" borderId="14" xfId="0" applyFont="1" applyFill="1" applyBorder="1" applyAlignment="1">
      <alignment horizontal="left" vertical="top"/>
    </xf>
    <xf numFmtId="0" fontId="39" fillId="0" borderId="16" xfId="45" applyFont="1" applyFill="1" applyBorder="1" applyAlignment="1">
      <alignment horizontal="left" vertical="center"/>
    </xf>
    <xf numFmtId="0" fontId="39" fillId="4" borderId="14" xfId="0" applyFont="1" applyFill="1" applyBorder="1" applyAlignment="1">
      <alignment vertical="center"/>
    </xf>
    <xf numFmtId="17" fontId="22" fillId="4" borderId="13" xfId="49" applyNumberFormat="1" applyFont="1" applyFill="1" applyBorder="1" applyAlignment="1">
      <alignment horizontal="center" vertical="center"/>
    </xf>
    <xf numFmtId="0" fontId="27" fillId="0" borderId="13" xfId="49" applyFont="1" applyFill="1" applyBorder="1" applyAlignment="1">
      <alignment horizontal="left" vertical="center"/>
    </xf>
    <xf numFmtId="0" fontId="39" fillId="4" borderId="15" xfId="0" applyFont="1" applyFill="1" applyBorder="1" applyAlignment="1">
      <alignment horizontal="center"/>
    </xf>
    <xf numFmtId="0" fontId="9" fillId="0" borderId="16" xfId="48" applyFont="1" applyFill="1" applyBorder="1" applyAlignment="1">
      <alignment horizontal="left" vertical="center"/>
    </xf>
    <xf numFmtId="0" fontId="39" fillId="0" borderId="15" xfId="48" applyFont="1" applyFill="1" applyBorder="1" applyAlignment="1">
      <alignment horizontal="left" vertical="center"/>
    </xf>
    <xf numFmtId="0" fontId="39" fillId="0" borderId="13" xfId="48" applyFont="1" applyFill="1" applyBorder="1" applyAlignment="1">
      <alignment horizontal="left" vertical="center"/>
    </xf>
    <xf numFmtId="0" fontId="27" fillId="4" borderId="14" xfId="58" applyFont="1" applyFill="1" applyBorder="1" applyAlignment="1">
      <alignment vertical="center"/>
    </xf>
    <xf numFmtId="49" fontId="6" fillId="0" borderId="14" xfId="61" applyNumberFormat="1" applyFont="1" applyFill="1" applyBorder="1" applyAlignment="1">
      <alignment vertical="center"/>
    </xf>
    <xf numFmtId="49" fontId="11" fillId="4" borderId="14" xfId="61" applyNumberFormat="1" applyFont="1" applyFill="1" applyBorder="1" applyAlignment="1">
      <alignment vertical="center"/>
    </xf>
    <xf numFmtId="0" fontId="84" fillId="5" borderId="14" xfId="48" applyFont="1" applyFill="1" applyBorder="1" applyAlignment="1">
      <alignment vertical="center"/>
    </xf>
    <xf numFmtId="1" fontId="84" fillId="5" borderId="15" xfId="48" applyNumberFormat="1" applyFont="1" applyFill="1" applyBorder="1" applyAlignment="1">
      <alignment horizontal="center" vertical="center"/>
    </xf>
    <xf numFmtId="0" fontId="84" fillId="5" borderId="16" xfId="48" applyFont="1" applyFill="1" applyBorder="1" applyAlignment="1">
      <alignment vertical="center"/>
    </xf>
    <xf numFmtId="0" fontId="43" fillId="4" borderId="14" xfId="59" applyFont="1" applyFill="1" applyBorder="1" applyAlignment="1">
      <alignment horizontal="left" vertical="center"/>
    </xf>
    <xf numFmtId="0" fontId="75" fillId="4" borderId="16" xfId="49" applyFont="1" applyFill="1" applyBorder="1" applyAlignment="1">
      <alignment horizontal="center" vertical="center"/>
    </xf>
    <xf numFmtId="0" fontId="80" fillId="4" borderId="13" xfId="49" applyFont="1" applyFill="1" applyBorder="1" applyAlignment="1">
      <alignment horizontal="center" vertical="center"/>
    </xf>
    <xf numFmtId="0" fontId="86" fillId="4" borderId="14" xfId="48" applyFont="1" applyFill="1" applyBorder="1" applyAlignment="1">
      <alignment vertical="center"/>
    </xf>
    <xf numFmtId="0" fontId="86" fillId="4" borderId="15" xfId="48" applyFont="1" applyFill="1" applyBorder="1" applyAlignment="1">
      <alignment vertical="center"/>
    </xf>
    <xf numFmtId="0" fontId="86" fillId="4" borderId="16" xfId="46" applyFont="1" applyFill="1" applyBorder="1" applyAlignment="1">
      <alignment horizontal="left" vertical="center"/>
    </xf>
    <xf numFmtId="0" fontId="79" fillId="4" borderId="16" xfId="46" applyFont="1" applyFill="1" applyBorder="1" applyAlignment="1">
      <alignment horizontal="left" vertical="center"/>
    </xf>
    <xf numFmtId="0" fontId="13" fillId="0" borderId="30" xfId="0" applyFont="1" applyBorder="1"/>
    <xf numFmtId="0" fontId="27" fillId="4" borderId="15" xfId="48" applyFont="1" applyFill="1" applyBorder="1" applyAlignment="1">
      <alignment vertical="center"/>
    </xf>
    <xf numFmtId="0" fontId="13" fillId="0" borderId="31" xfId="0" applyFont="1" applyBorder="1"/>
    <xf numFmtId="165" fontId="13" fillId="0" borderId="32" xfId="0" applyNumberFormat="1" applyFont="1" applyBorder="1" applyAlignment="1">
      <alignment horizontal="left"/>
    </xf>
    <xf numFmtId="3" fontId="39" fillId="4" borderId="13" xfId="59" applyNumberFormat="1" applyFont="1" applyFill="1" applyBorder="1" applyAlignment="1">
      <alignment horizontal="center" vertical="center"/>
    </xf>
    <xf numFmtId="0" fontId="43" fillId="4" borderId="14" xfId="0" applyNumberFormat="1" applyFont="1" applyFill="1" applyBorder="1"/>
    <xf numFmtId="0" fontId="72" fillId="4" borderId="15" xfId="0" applyFont="1" applyFill="1" applyBorder="1"/>
    <xf numFmtId="0" fontId="72" fillId="4" borderId="16" xfId="0" applyFont="1" applyFill="1" applyBorder="1"/>
    <xf numFmtId="0" fontId="72" fillId="4" borderId="13" xfId="0" applyFont="1" applyFill="1" applyBorder="1" applyAlignment="1">
      <alignment horizontal="left"/>
    </xf>
    <xf numFmtId="0" fontId="72" fillId="4" borderId="13" xfId="0" applyFont="1" applyFill="1" applyBorder="1"/>
    <xf numFmtId="0" fontId="9" fillId="4" borderId="14" xfId="0" applyNumberFormat="1" applyFont="1" applyFill="1" applyBorder="1" applyAlignment="1">
      <alignment vertical="center"/>
    </xf>
    <xf numFmtId="0" fontId="9" fillId="4" borderId="16" xfId="48" applyNumberFormat="1" applyFont="1" applyFill="1" applyBorder="1" applyAlignment="1">
      <alignment horizontal="left" vertical="center"/>
    </xf>
    <xf numFmtId="0" fontId="39" fillId="0" borderId="14" xfId="49" applyFont="1" applyFill="1" applyBorder="1" applyAlignment="1">
      <alignment horizontal="center" vertical="center"/>
    </xf>
    <xf numFmtId="0" fontId="27" fillId="4" borderId="13" xfId="58" applyFont="1" applyFill="1" applyBorder="1" applyAlignment="1">
      <alignment vertical="center"/>
    </xf>
    <xf numFmtId="0" fontId="6" fillId="0" borderId="17" xfId="49" applyFont="1" applyFill="1" applyBorder="1" applyAlignment="1">
      <alignment vertical="center"/>
    </xf>
    <xf numFmtId="0" fontId="43" fillId="4" borderId="15" xfId="0" applyFont="1" applyFill="1" applyBorder="1" applyAlignment="1">
      <alignment vertical="top"/>
    </xf>
    <xf numFmtId="0" fontId="43" fillId="4" borderId="16" xfId="0" applyFont="1" applyFill="1" applyBorder="1" applyAlignment="1">
      <alignment vertical="top"/>
    </xf>
    <xf numFmtId="0" fontId="9" fillId="0" borderId="14" xfId="48" applyFont="1" applyFill="1" applyBorder="1" applyAlignment="1">
      <alignment horizontal="left" vertical="center"/>
    </xf>
    <xf numFmtId="165" fontId="13" fillId="4" borderId="13" xfId="0" applyNumberFormat="1" applyFont="1" applyFill="1" applyBorder="1" applyAlignment="1">
      <alignment horizontal="center" vertical="center"/>
    </xf>
    <xf numFmtId="0" fontId="5" fillId="0" borderId="15" xfId="44" applyFont="1" applyFill="1" applyBorder="1" applyAlignment="1">
      <alignment horizontal="left" vertical="center"/>
    </xf>
    <xf numFmtId="0" fontId="43" fillId="4" borderId="13" xfId="0" applyFont="1" applyFill="1" applyBorder="1" applyAlignment="1">
      <alignment horizontal="left"/>
    </xf>
    <xf numFmtId="0" fontId="9" fillId="4" borderId="16" xfId="48" applyFont="1" applyFill="1" applyBorder="1" applyAlignment="1">
      <alignment vertical="center"/>
    </xf>
    <xf numFmtId="169" fontId="6" fillId="5" borderId="15" xfId="50" applyNumberFormat="1" applyFont="1" applyFill="1" applyBorder="1" applyAlignment="1">
      <alignment horizontal="center" vertical="center"/>
    </xf>
    <xf numFmtId="169" fontId="9" fillId="5" borderId="15" xfId="50" applyNumberFormat="1" applyFont="1" applyFill="1" applyBorder="1" applyAlignment="1">
      <alignment horizontal="center" vertical="center"/>
    </xf>
    <xf numFmtId="167" fontId="39" fillId="0" borderId="15" xfId="0" applyNumberFormat="1" applyFont="1" applyFill="1" applyBorder="1" applyAlignment="1">
      <alignment horizontal="center"/>
    </xf>
    <xf numFmtId="0" fontId="39" fillId="0" borderId="15" xfId="0" applyFont="1" applyFill="1" applyBorder="1" applyAlignment="1">
      <alignment horizontal="center"/>
    </xf>
    <xf numFmtId="0" fontId="84" fillId="4" borderId="12" xfId="49" applyFont="1" applyFill="1" applyBorder="1" applyAlignment="1">
      <alignment horizontal="left" vertical="center"/>
    </xf>
    <xf numFmtId="0" fontId="43" fillId="0" borderId="14" xfId="59" applyFont="1" applyFill="1" applyBorder="1" applyAlignment="1">
      <alignment horizontal="left" vertical="center"/>
    </xf>
    <xf numFmtId="0" fontId="75" fillId="0" borderId="15" xfId="49" applyFont="1" applyFill="1" applyBorder="1" applyAlignment="1">
      <alignment horizontal="center" vertical="center"/>
    </xf>
    <xf numFmtId="0" fontId="75" fillId="0" borderId="14" xfId="48" applyFont="1" applyFill="1" applyBorder="1" applyAlignment="1">
      <alignment horizontal="left" vertical="center"/>
    </xf>
    <xf numFmtId="0" fontId="75" fillId="0" borderId="15" xfId="48" applyFont="1" applyFill="1" applyBorder="1" applyAlignment="1">
      <alignment horizontal="left" vertical="center"/>
    </xf>
    <xf numFmtId="0" fontId="75" fillId="0" borderId="16" xfId="48" applyFont="1" applyFill="1" applyBorder="1" applyAlignment="1">
      <alignment horizontal="left" vertical="center"/>
    </xf>
    <xf numFmtId="3" fontId="6" fillId="0" borderId="13" xfId="59" applyNumberFormat="1" applyFont="1" applyFill="1" applyBorder="1" applyAlignment="1">
      <alignment horizontal="center" vertical="center"/>
    </xf>
    <xf numFmtId="3" fontId="39" fillId="0" borderId="15" xfId="59" applyNumberFormat="1" applyFont="1" applyFill="1" applyBorder="1" applyAlignment="1">
      <alignment horizontal="center" vertical="center"/>
    </xf>
    <xf numFmtId="0" fontId="39" fillId="0" borderId="16" xfId="0" applyFont="1" applyFill="1" applyBorder="1" applyAlignment="1">
      <alignment vertical="center"/>
    </xf>
    <xf numFmtId="49" fontId="20" fillId="0" borderId="0" xfId="0" applyNumberFormat="1" applyFont="1" applyFill="1" applyBorder="1" applyAlignment="1">
      <alignment horizontal="left" vertical="center"/>
    </xf>
    <xf numFmtId="0" fontId="10" fillId="4" borderId="0" xfId="44" applyFont="1" applyFill="1" applyBorder="1" applyAlignment="1">
      <alignment horizontal="left" vertical="center"/>
    </xf>
    <xf numFmtId="0" fontId="20" fillId="0" borderId="0" xfId="0" quotePrefix="1" applyFont="1" applyFill="1" applyBorder="1" applyAlignment="1">
      <alignment horizontal="left"/>
    </xf>
    <xf numFmtId="0" fontId="20" fillId="0" borderId="0" xfId="0" quotePrefix="1" applyFont="1" applyFill="1" applyBorder="1" applyAlignment="1">
      <alignment horizontal="center"/>
    </xf>
    <xf numFmtId="0" fontId="10" fillId="0" borderId="0" xfId="44" applyFont="1" applyFill="1" applyBorder="1" applyAlignment="1">
      <alignment vertical="center"/>
    </xf>
    <xf numFmtId="0" fontId="20" fillId="0" borderId="0" xfId="0" quotePrefix="1" applyFont="1" applyFill="1" applyBorder="1" applyAlignment="1"/>
    <xf numFmtId="0" fontId="20" fillId="0" borderId="0" xfId="0" applyFont="1" applyFill="1" applyBorder="1" applyAlignment="1"/>
    <xf numFmtId="0" fontId="20" fillId="0" borderId="0" xfId="28" quotePrefix="1" applyFont="1" applyFill="1" applyBorder="1" applyAlignment="1">
      <alignment horizontal="left" vertical="center"/>
    </xf>
    <xf numFmtId="0" fontId="20" fillId="0" borderId="0" xfId="44" quotePrefix="1" applyFont="1" applyFill="1" applyBorder="1" applyAlignment="1">
      <alignment vertical="center"/>
    </xf>
    <xf numFmtId="0" fontId="20" fillId="0" borderId="0" xfId="44" applyFont="1" applyFill="1" applyBorder="1" applyAlignment="1">
      <alignment vertical="center"/>
    </xf>
    <xf numFmtId="0" fontId="10" fillId="0" borderId="0" xfId="44" quotePrefix="1" applyFont="1" applyFill="1" applyBorder="1" applyAlignment="1">
      <alignment horizontal="left" vertical="center"/>
    </xf>
    <xf numFmtId="0" fontId="13" fillId="0" borderId="0" xfId="0" applyFont="1" applyFill="1" applyBorder="1"/>
    <xf numFmtId="0" fontId="10" fillId="0" borderId="0" xfId="0" applyFont="1" applyFill="1" applyBorder="1" applyAlignment="1">
      <alignment vertical="center"/>
    </xf>
    <xf numFmtId="0" fontId="20" fillId="0" borderId="0" xfId="0" applyFont="1" applyFill="1" applyBorder="1" applyAlignment="1">
      <alignment vertical="center"/>
    </xf>
    <xf numFmtId="0" fontId="69" fillId="0" borderId="0" xfId="0" applyFont="1" applyFill="1" applyBorder="1"/>
    <xf numFmtId="0" fontId="27" fillId="0" borderId="15" xfId="44" applyFont="1" applyFill="1" applyBorder="1" applyAlignment="1">
      <alignment horizontal="left" vertical="center"/>
    </xf>
    <xf numFmtId="0" fontId="20" fillId="0" borderId="15" xfId="44" applyFont="1" applyFill="1" applyBorder="1" applyAlignment="1">
      <alignment horizontal="center" vertical="center"/>
    </xf>
    <xf numFmtId="0" fontId="19" fillId="0" borderId="15" xfId="44" applyFont="1" applyFill="1" applyBorder="1" applyAlignment="1">
      <alignment horizontal="left" vertical="center"/>
    </xf>
    <xf numFmtId="0" fontId="39" fillId="0" borderId="15" xfId="44" applyFont="1" applyFill="1" applyBorder="1" applyAlignment="1">
      <alignment horizontal="left" vertical="center"/>
    </xf>
    <xf numFmtId="0" fontId="84" fillId="0" borderId="0" xfId="0" applyFont="1" applyFill="1" applyBorder="1" applyAlignment="1">
      <alignment vertical="center"/>
    </xf>
    <xf numFmtId="0" fontId="27" fillId="0" borderId="0" xfId="0" applyFont="1" applyFill="1" applyBorder="1" applyAlignment="1">
      <alignment vertical="center"/>
    </xf>
    <xf numFmtId="0" fontId="84" fillId="0" borderId="0" xfId="0" applyFont="1" applyFill="1" applyBorder="1" applyAlignment="1">
      <alignment horizontal="left" vertical="center"/>
    </xf>
    <xf numFmtId="0" fontId="27" fillId="0" borderId="0" xfId="0" applyFont="1" applyFill="1" applyBorder="1" applyAlignment="1">
      <alignment horizontal="left" vertical="center"/>
    </xf>
    <xf numFmtId="0" fontId="27" fillId="0" borderId="0" xfId="0" applyFont="1" applyFill="1" applyBorder="1" applyAlignment="1">
      <alignment horizontal="left" vertical="top"/>
    </xf>
    <xf numFmtId="0" fontId="39" fillId="0" borderId="14" xfId="0" applyFont="1" applyFill="1" applyBorder="1" applyAlignment="1">
      <alignment vertical="center"/>
    </xf>
    <xf numFmtId="0" fontId="20" fillId="0" borderId="0" xfId="44" quotePrefix="1" applyFont="1" applyBorder="1" applyAlignment="1">
      <alignment horizontal="left" vertical="center"/>
    </xf>
    <xf numFmtId="0" fontId="39" fillId="0" borderId="15" xfId="0" applyFont="1" applyBorder="1" applyAlignment="1">
      <alignment horizontal="center" vertical="center" wrapText="1"/>
    </xf>
    <xf numFmtId="3" fontId="13" fillId="0" borderId="0" xfId="0" applyNumberFormat="1" applyFont="1"/>
    <xf numFmtId="0" fontId="106" fillId="0" borderId="0" xfId="0" applyFont="1" applyBorder="1" applyAlignment="1">
      <alignment vertical="center"/>
    </xf>
    <xf numFmtId="0" fontId="107" fillId="0" borderId="0" xfId="0" applyFont="1" applyBorder="1" applyAlignment="1">
      <alignment vertical="center"/>
    </xf>
    <xf numFmtId="0" fontId="106" fillId="0" borderId="0" xfId="0" applyFont="1" applyFill="1" applyBorder="1" applyAlignment="1">
      <alignment vertical="center"/>
    </xf>
    <xf numFmtId="3" fontId="106" fillId="0" borderId="0" xfId="50" quotePrefix="1" applyNumberFormat="1" applyFont="1" applyFill="1" applyBorder="1" applyAlignment="1">
      <alignment horizontal="center" vertical="center" wrapText="1"/>
    </xf>
    <xf numFmtId="0" fontId="106" fillId="0" borderId="0" xfId="48" applyFont="1" applyFill="1" applyBorder="1" applyAlignment="1">
      <alignment vertical="center"/>
    </xf>
    <xf numFmtId="3" fontId="106" fillId="0" borderId="0" xfId="50" applyNumberFormat="1" applyFont="1" applyFill="1" applyBorder="1" applyAlignment="1">
      <alignment horizontal="center" vertical="center" wrapText="1"/>
    </xf>
    <xf numFmtId="0" fontId="20" fillId="4" borderId="0" xfId="44" quotePrefix="1" applyFont="1" applyFill="1" applyBorder="1" applyAlignment="1">
      <alignment horizontal="left" vertical="center"/>
    </xf>
    <xf numFmtId="0" fontId="20" fillId="4" borderId="0" xfId="0" applyFont="1" applyFill="1" applyBorder="1"/>
    <xf numFmtId="49" fontId="20" fillId="0" borderId="0" xfId="0" quotePrefix="1" applyNumberFormat="1" applyFont="1" applyFill="1" applyBorder="1" applyAlignment="1">
      <alignment vertical="top"/>
    </xf>
    <xf numFmtId="0" fontId="19" fillId="4" borderId="15" xfId="0" applyFont="1" applyFill="1" applyBorder="1"/>
    <xf numFmtId="0" fontId="19" fillId="4" borderId="16" xfId="0" applyFont="1" applyFill="1" applyBorder="1"/>
    <xf numFmtId="0" fontId="19" fillId="4" borderId="13" xfId="0" applyFont="1" applyFill="1" applyBorder="1" applyAlignment="1">
      <alignment horizontal="left"/>
    </xf>
    <xf numFmtId="0" fontId="39" fillId="4" borderId="14" xfId="58" applyFont="1" applyFill="1" applyBorder="1" applyAlignment="1">
      <alignment vertical="center"/>
    </xf>
    <xf numFmtId="49" fontId="108" fillId="4" borderId="13" xfId="58" applyNumberFormat="1" applyFont="1" applyFill="1" applyBorder="1" applyAlignment="1">
      <alignment horizontal="center" vertical="center"/>
    </xf>
    <xf numFmtId="0" fontId="39" fillId="4" borderId="14" xfId="0" applyNumberFormat="1" applyFont="1" applyFill="1" applyBorder="1" applyAlignment="1">
      <alignment vertical="center"/>
    </xf>
    <xf numFmtId="0" fontId="19" fillId="4" borderId="0" xfId="0" applyFont="1" applyFill="1" applyBorder="1"/>
    <xf numFmtId="165" fontId="20" fillId="4" borderId="0" xfId="44" quotePrefix="1" applyNumberFormat="1" applyFont="1" applyFill="1" applyBorder="1" applyAlignment="1">
      <alignment horizontal="left" vertical="center"/>
    </xf>
    <xf numFmtId="0" fontId="20" fillId="4" borderId="0" xfId="44" quotePrefix="1" applyFont="1" applyFill="1" applyBorder="1" applyAlignment="1">
      <alignment horizontal="left" vertical="center"/>
    </xf>
    <xf numFmtId="0" fontId="20" fillId="4" borderId="0" xfId="0" applyFont="1" applyFill="1" applyBorder="1"/>
    <xf numFmtId="0" fontId="20" fillId="4" borderId="0" xfId="44" quotePrefix="1" applyFont="1" applyFill="1" applyBorder="1" applyAlignment="1">
      <alignment vertical="center"/>
    </xf>
    <xf numFmtId="0" fontId="6" fillId="0" borderId="15" xfId="48" applyFont="1" applyFill="1" applyBorder="1" applyAlignment="1">
      <alignment horizontal="left" vertical="center"/>
    </xf>
    <xf numFmtId="0" fontId="6" fillId="0" borderId="16" xfId="48" applyFont="1" applyFill="1" applyBorder="1" applyAlignment="1">
      <alignment horizontal="left" vertical="center"/>
    </xf>
    <xf numFmtId="0" fontId="6" fillId="0" borderId="14" xfId="48" applyFont="1" applyFill="1" applyBorder="1" applyAlignment="1">
      <alignment horizontal="left" vertical="center"/>
    </xf>
    <xf numFmtId="0" fontId="6" fillId="0" borderId="14" xfId="60" applyFont="1" applyFill="1" applyBorder="1" applyAlignment="1">
      <alignment horizontal="left" vertical="center"/>
    </xf>
    <xf numFmtId="0" fontId="6" fillId="0" borderId="15" xfId="60" applyFont="1" applyFill="1" applyBorder="1" applyAlignment="1">
      <alignment horizontal="left" vertical="center"/>
    </xf>
    <xf numFmtId="0" fontId="6" fillId="0" borderId="16" xfId="60" applyFont="1" applyFill="1" applyBorder="1" applyAlignment="1">
      <alignment horizontal="left" vertical="center"/>
    </xf>
    <xf numFmtId="0" fontId="10" fillId="3" borderId="13" xfId="45" applyFont="1" applyFill="1" applyBorder="1" applyAlignment="1">
      <alignment horizontal="center" vertical="center"/>
    </xf>
    <xf numFmtId="43" fontId="43" fillId="3" borderId="13" xfId="16" applyFont="1" applyFill="1" applyBorder="1" applyAlignment="1">
      <alignment horizontal="right" vertical="center"/>
    </xf>
    <xf numFmtId="165" fontId="43" fillId="3" borderId="13" xfId="16" applyNumberFormat="1" applyFont="1" applyFill="1" applyBorder="1" applyAlignment="1">
      <alignment horizontal="right" vertical="center"/>
    </xf>
    <xf numFmtId="0" fontId="6" fillId="3" borderId="14" xfId="48" applyFont="1" applyFill="1" applyBorder="1" applyAlignment="1">
      <alignment horizontal="left" vertical="center"/>
    </xf>
    <xf numFmtId="0" fontId="6" fillId="3" borderId="13" xfId="59" applyFont="1" applyFill="1" applyBorder="1" applyAlignment="1">
      <alignment vertical="center"/>
    </xf>
    <xf numFmtId="0" fontId="13" fillId="3" borderId="13" xfId="0" applyFont="1" applyFill="1" applyBorder="1"/>
    <xf numFmtId="0" fontId="27" fillId="3" borderId="13" xfId="59" applyFont="1" applyFill="1" applyBorder="1" applyAlignment="1">
      <alignment vertical="center"/>
    </xf>
    <xf numFmtId="0" fontId="6" fillId="3" borderId="14" xfId="60" applyFont="1" applyFill="1" applyBorder="1" applyAlignment="1">
      <alignment vertical="center"/>
    </xf>
    <xf numFmtId="0" fontId="100" fillId="0" borderId="21" xfId="0" applyFont="1" applyFill="1" applyBorder="1" applyAlignment="1">
      <alignment horizontal="left" vertical="top"/>
    </xf>
    <xf numFmtId="0" fontId="111" fillId="4" borderId="22" xfId="45" applyFont="1" applyFill="1" applyBorder="1" applyAlignment="1">
      <alignment vertical="center"/>
    </xf>
    <xf numFmtId="0" fontId="111" fillId="4" borderId="23" xfId="45" applyFont="1" applyFill="1" applyBorder="1" applyAlignment="1">
      <alignment horizontal="center" vertical="center"/>
    </xf>
    <xf numFmtId="0" fontId="100" fillId="0" borderId="14" xfId="0" applyFont="1" applyFill="1" applyBorder="1" applyAlignment="1">
      <alignment horizontal="left" vertical="top"/>
    </xf>
    <xf numFmtId="0" fontId="111" fillId="0" borderId="16" xfId="45" applyFont="1" applyFill="1" applyBorder="1" applyAlignment="1">
      <alignment horizontal="center" vertical="center"/>
    </xf>
    <xf numFmtId="0" fontId="10" fillId="4" borderId="17" xfId="45" applyFont="1" applyFill="1" applyBorder="1" applyAlignment="1">
      <alignment vertical="center"/>
    </xf>
    <xf numFmtId="0" fontId="39" fillId="0" borderId="14" xfId="0" applyFont="1" applyFill="1" applyBorder="1" applyAlignment="1">
      <alignment horizontal="left" vertical="top"/>
    </xf>
    <xf numFmtId="0" fontId="39" fillId="0" borderId="13" xfId="48" applyFont="1" applyFill="1" applyBorder="1" applyAlignment="1">
      <alignment horizontal="center" vertical="center"/>
    </xf>
    <xf numFmtId="0" fontId="39" fillId="4" borderId="14" xfId="0" applyFont="1" applyFill="1" applyBorder="1" applyAlignment="1">
      <alignment horizontal="left" vertical="top"/>
    </xf>
    <xf numFmtId="165" fontId="27" fillId="4" borderId="13" xfId="16" applyNumberFormat="1" applyFont="1" applyFill="1" applyBorder="1" applyAlignment="1">
      <alignment horizontal="right" vertical="center"/>
    </xf>
    <xf numFmtId="0" fontId="20" fillId="4" borderId="15" xfId="45" applyFont="1" applyFill="1" applyBorder="1" applyAlignment="1">
      <alignment vertical="center"/>
    </xf>
    <xf numFmtId="0" fontId="39" fillId="4" borderId="13" xfId="46" applyFont="1" applyFill="1" applyBorder="1" applyAlignment="1">
      <alignment horizontal="center" vertical="center"/>
    </xf>
    <xf numFmtId="0" fontId="27" fillId="4" borderId="14" xfId="0" applyFont="1" applyFill="1" applyBorder="1" applyAlignment="1">
      <alignment horizontal="left" vertical="top"/>
    </xf>
    <xf numFmtId="0" fontId="6" fillId="4" borderId="13" xfId="59" applyFont="1" applyFill="1" applyBorder="1" applyAlignment="1">
      <alignment vertical="center"/>
    </xf>
    <xf numFmtId="0" fontId="27" fillId="4" borderId="14" xfId="0" applyFont="1" applyFill="1" applyBorder="1" applyAlignment="1">
      <alignment vertical="center"/>
    </xf>
    <xf numFmtId="0" fontId="39" fillId="0" borderId="15" xfId="45" applyFont="1" applyFill="1" applyBorder="1" applyAlignment="1">
      <alignment horizontal="left" vertical="center"/>
    </xf>
    <xf numFmtId="0" fontId="27" fillId="0" borderId="13" xfId="0" applyFont="1" applyFill="1" applyBorder="1" applyAlignment="1">
      <alignment vertical="center"/>
    </xf>
    <xf numFmtId="0" fontId="39" fillId="0" borderId="13" xfId="0" applyFont="1" applyFill="1" applyBorder="1" applyAlignment="1">
      <alignment vertical="center"/>
    </xf>
    <xf numFmtId="0" fontId="86" fillId="0" borderId="14" xfId="48" applyFont="1" applyFill="1" applyBorder="1" applyAlignment="1">
      <alignment horizontal="left" vertical="center"/>
    </xf>
    <xf numFmtId="0" fontId="86" fillId="0" borderId="15" xfId="45" applyFont="1" applyFill="1" applyBorder="1" applyAlignment="1">
      <alignment horizontal="center" vertical="center"/>
    </xf>
    <xf numFmtId="0" fontId="86" fillId="0" borderId="16" xfId="45" applyFont="1" applyFill="1" applyBorder="1" applyAlignment="1">
      <alignment horizontal="left" vertical="center"/>
    </xf>
    <xf numFmtId="0" fontId="86" fillId="0" borderId="14" xfId="0" applyFont="1" applyFill="1" applyBorder="1" applyAlignment="1">
      <alignment vertical="center"/>
    </xf>
    <xf numFmtId="0" fontId="112" fillId="0" borderId="13" xfId="0" applyFont="1" applyFill="1" applyBorder="1" applyAlignment="1">
      <alignment vertical="center"/>
    </xf>
    <xf numFmtId="0" fontId="112" fillId="0" borderId="14" xfId="0" applyFont="1" applyFill="1" applyBorder="1" applyAlignment="1">
      <alignment vertical="center"/>
    </xf>
    <xf numFmtId="0" fontId="39" fillId="5" borderId="14" xfId="60" applyFont="1" applyFill="1" applyBorder="1" applyAlignment="1">
      <alignment vertical="center"/>
    </xf>
    <xf numFmtId="169" fontId="39" fillId="4" borderId="15" xfId="50" applyNumberFormat="1" applyFont="1" applyFill="1" applyBorder="1" applyAlignment="1">
      <alignment horizontal="center" vertical="center"/>
    </xf>
    <xf numFmtId="0" fontId="114" fillId="4" borderId="15" xfId="45" applyFont="1" applyFill="1" applyBorder="1" applyAlignment="1">
      <alignment vertical="center"/>
    </xf>
    <xf numFmtId="0" fontId="114" fillId="4" borderId="16" xfId="45" applyFont="1" applyFill="1" applyBorder="1" applyAlignment="1">
      <alignment horizontal="center" vertical="center"/>
    </xf>
    <xf numFmtId="169" fontId="39" fillId="0" borderId="15" xfId="50" applyNumberFormat="1" applyFont="1" applyFill="1" applyBorder="1" applyAlignment="1">
      <alignment horizontal="center" vertical="center"/>
    </xf>
    <xf numFmtId="0" fontId="39" fillId="4" borderId="16" xfId="45" applyFont="1" applyFill="1" applyBorder="1" applyAlignment="1">
      <alignment horizontal="left" vertical="center"/>
    </xf>
    <xf numFmtId="49" fontId="27" fillId="4" borderId="20" xfId="61" applyNumberFormat="1" applyFont="1" applyFill="1" applyBorder="1" applyAlignment="1">
      <alignment vertical="center"/>
    </xf>
    <xf numFmtId="0" fontId="27" fillId="4" borderId="13" xfId="58" applyFont="1" applyFill="1" applyBorder="1" applyAlignment="1">
      <alignment horizontal="center" vertical="center"/>
    </xf>
    <xf numFmtId="0" fontId="105" fillId="0" borderId="0" xfId="0" applyFont="1" applyFill="1" applyBorder="1"/>
    <xf numFmtId="0" fontId="6" fillId="4" borderId="14" xfId="0" applyFont="1" applyFill="1" applyBorder="1" applyAlignment="1">
      <alignment horizontal="left" vertical="top"/>
    </xf>
    <xf numFmtId="165" fontId="27" fillId="4" borderId="14" xfId="16" applyNumberFormat="1" applyFont="1" applyFill="1" applyBorder="1" applyAlignment="1">
      <alignment horizontal="right" vertical="center"/>
    </xf>
    <xf numFmtId="3" fontId="39" fillId="4" borderId="14" xfId="45" applyNumberFormat="1" applyFont="1" applyFill="1" applyBorder="1" applyAlignment="1">
      <alignment horizontal="center" vertical="center"/>
    </xf>
    <xf numFmtId="0" fontId="10" fillId="0" borderId="16" xfId="49" applyFont="1" applyFill="1" applyBorder="1" applyAlignment="1">
      <alignment horizontal="center" vertical="center"/>
    </xf>
    <xf numFmtId="165" fontId="13" fillId="0" borderId="12" xfId="0" applyNumberFormat="1" applyFont="1" applyFill="1" applyBorder="1"/>
    <xf numFmtId="0" fontId="19" fillId="4" borderId="13" xfId="0" applyFont="1" applyFill="1" applyBorder="1" applyAlignment="1">
      <alignment horizontal="center" vertical="center"/>
    </xf>
    <xf numFmtId="0" fontId="27" fillId="4" borderId="14" xfId="58" applyFont="1" applyFill="1" applyBorder="1" applyAlignment="1">
      <alignment horizontal="center" vertical="center"/>
    </xf>
    <xf numFmtId="0" fontId="27" fillId="0" borderId="14" xfId="0" applyFont="1" applyFill="1" applyBorder="1" applyAlignment="1">
      <alignment vertical="top"/>
    </xf>
    <xf numFmtId="0" fontId="27" fillId="0" borderId="15" xfId="0" applyFont="1" applyFill="1" applyBorder="1" applyAlignment="1">
      <alignment vertical="top" wrapText="1"/>
    </xf>
    <xf numFmtId="0" fontId="27" fillId="0" borderId="16" xfId="0" applyFont="1" applyFill="1" applyBorder="1" applyAlignment="1">
      <alignment vertical="top" wrapText="1"/>
    </xf>
    <xf numFmtId="0" fontId="27" fillId="0" borderId="24" xfId="49" applyFont="1" applyFill="1" applyBorder="1" applyAlignment="1">
      <alignment horizontal="left" vertical="center"/>
    </xf>
    <xf numFmtId="0" fontId="39" fillId="0" borderId="25" xfId="49" applyFont="1" applyFill="1" applyBorder="1" applyAlignment="1">
      <alignment horizontal="center" vertical="center"/>
    </xf>
    <xf numFmtId="43" fontId="39" fillId="0" borderId="26" xfId="16" applyFont="1" applyFill="1" applyBorder="1" applyAlignment="1">
      <alignment horizontal="center" vertical="center"/>
    </xf>
    <xf numFmtId="0" fontId="27" fillId="0" borderId="14" xfId="49" applyFont="1" applyFill="1" applyBorder="1" applyAlignment="1">
      <alignment horizontal="left" vertical="center"/>
    </xf>
    <xf numFmtId="0" fontId="115" fillId="0" borderId="13" xfId="0" applyFont="1" applyFill="1" applyBorder="1" applyAlignment="1">
      <alignment horizontal="center" vertical="center"/>
    </xf>
    <xf numFmtId="0" fontId="6" fillId="0" borderId="15" xfId="49" applyFont="1" applyFill="1" applyBorder="1" applyAlignment="1">
      <alignment horizontal="left" vertical="center"/>
    </xf>
    <xf numFmtId="0" fontId="20" fillId="0" borderId="32" xfId="49" applyFont="1" applyFill="1" applyBorder="1" applyAlignment="1">
      <alignment horizontal="center" vertical="center"/>
    </xf>
    <xf numFmtId="0" fontId="39" fillId="0" borderId="29" xfId="48" applyFont="1" applyFill="1" applyBorder="1" applyAlignment="1">
      <alignment vertical="center"/>
    </xf>
    <xf numFmtId="0" fontId="39" fillId="0" borderId="31" xfId="48" applyFont="1" applyFill="1" applyBorder="1" applyAlignment="1">
      <alignment horizontal="left" vertical="center"/>
    </xf>
    <xf numFmtId="0" fontId="20" fillId="0" borderId="13" xfId="52" applyFont="1" applyFill="1" applyBorder="1" applyAlignment="1">
      <alignment horizontal="center" vertical="center"/>
    </xf>
    <xf numFmtId="0" fontId="27" fillId="0" borderId="10" xfId="48" applyFont="1" applyFill="1" applyBorder="1" applyAlignment="1">
      <alignment horizontal="left" vertical="center"/>
    </xf>
    <xf numFmtId="0" fontId="27" fillId="0" borderId="0" xfId="48" applyFont="1" applyFill="1" applyBorder="1" applyAlignment="1">
      <alignment horizontal="left" vertical="center"/>
    </xf>
    <xf numFmtId="0" fontId="27" fillId="0" borderId="11" xfId="48" applyFont="1" applyFill="1" applyBorder="1" applyAlignment="1">
      <alignment horizontal="left" vertical="center"/>
    </xf>
    <xf numFmtId="169" fontId="39" fillId="0" borderId="30" xfId="50" applyNumberFormat="1" applyFont="1" applyFill="1" applyBorder="1" applyAlignment="1">
      <alignment horizontal="center" vertical="center"/>
    </xf>
    <xf numFmtId="0" fontId="27" fillId="0" borderId="14" xfId="48" applyFont="1" applyFill="1" applyBorder="1" applyAlignment="1">
      <alignment vertical="center"/>
    </xf>
    <xf numFmtId="0" fontId="19" fillId="0" borderId="15" xfId="0" quotePrefix="1" applyFont="1" applyFill="1" applyBorder="1" applyAlignment="1">
      <alignment horizontal="center"/>
    </xf>
    <xf numFmtId="0" fontId="19" fillId="0" borderId="16" xfId="0" applyFont="1" applyFill="1" applyBorder="1"/>
    <xf numFmtId="0" fontId="19" fillId="0" borderId="15" xfId="0" applyFont="1" applyFill="1" applyBorder="1" applyAlignment="1">
      <alignment horizontal="left"/>
    </xf>
    <xf numFmtId="0" fontId="19" fillId="0" borderId="15" xfId="0" applyFont="1" applyFill="1" applyBorder="1" applyAlignment="1">
      <alignment horizontal="center"/>
    </xf>
    <xf numFmtId="43" fontId="6" fillId="0" borderId="16" xfId="16" applyFont="1" applyFill="1" applyBorder="1" applyAlignment="1">
      <alignment horizontal="left" vertical="center"/>
    </xf>
    <xf numFmtId="0" fontId="27" fillId="9" borderId="13" xfId="0" applyFont="1" applyFill="1" applyBorder="1" applyAlignment="1">
      <alignment horizontal="center" vertical="center"/>
    </xf>
    <xf numFmtId="165" fontId="25" fillId="0" borderId="12" xfId="0" applyNumberFormat="1" applyFont="1" applyFill="1" applyBorder="1" applyAlignment="1">
      <alignment vertical="center"/>
    </xf>
    <xf numFmtId="0" fontId="29" fillId="0" borderId="13" xfId="45" applyFont="1" applyFill="1" applyBorder="1" applyAlignment="1">
      <alignment vertical="center"/>
    </xf>
    <xf numFmtId="165" fontId="25" fillId="0" borderId="13" xfId="0" applyNumberFormat="1" applyFont="1" applyFill="1" applyBorder="1" applyAlignment="1">
      <alignment vertical="center"/>
    </xf>
    <xf numFmtId="49" fontId="39" fillId="0" borderId="13" xfId="58" applyNumberFormat="1" applyFont="1" applyFill="1" applyBorder="1" applyAlignment="1">
      <alignment horizontal="center" vertical="center"/>
    </xf>
    <xf numFmtId="0" fontId="37" fillId="0" borderId="13" xfId="45" applyFont="1" applyFill="1" applyBorder="1" applyAlignment="1">
      <alignment horizontal="center" vertical="center"/>
    </xf>
    <xf numFmtId="0" fontId="12" fillId="0" borderId="13" xfId="52" applyFont="1" applyFill="1" applyBorder="1" applyAlignment="1">
      <alignment horizontal="center" vertical="center"/>
    </xf>
    <xf numFmtId="0" fontId="27" fillId="0" borderId="13" xfId="0" applyFont="1" applyFill="1" applyBorder="1" applyAlignment="1">
      <alignment horizontal="center" vertical="center"/>
    </xf>
    <xf numFmtId="0" fontId="43" fillId="0" borderId="12" xfId="45" applyFont="1" applyFill="1" applyBorder="1" applyAlignment="1">
      <alignment vertical="center"/>
    </xf>
    <xf numFmtId="0" fontId="43" fillId="0" borderId="24" xfId="45" applyFont="1" applyFill="1" applyBorder="1" applyAlignment="1">
      <alignment vertical="top"/>
    </xf>
    <xf numFmtId="0" fontId="43" fillId="4" borderId="12" xfId="59" applyFont="1" applyFill="1" applyBorder="1" applyAlignment="1">
      <alignment vertical="center"/>
    </xf>
    <xf numFmtId="0" fontId="27" fillId="0" borderId="12" xfId="0" applyFont="1" applyFill="1" applyBorder="1" applyAlignment="1">
      <alignment vertical="center"/>
    </xf>
    <xf numFmtId="0" fontId="27" fillId="0" borderId="24" xfId="45" applyFont="1" applyFill="1" applyBorder="1" applyAlignment="1">
      <alignment vertical="top"/>
    </xf>
    <xf numFmtId="0" fontId="27" fillId="0" borderId="25" xfId="45" applyFont="1" applyFill="1" applyBorder="1" applyAlignment="1">
      <alignment vertical="top" wrapText="1"/>
    </xf>
    <xf numFmtId="0" fontId="27" fillId="0" borderId="26" xfId="45" applyFont="1" applyFill="1" applyBorder="1" applyAlignment="1">
      <alignment vertical="top" wrapText="1"/>
    </xf>
    <xf numFmtId="0" fontId="10" fillId="0" borderId="12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3" fillId="0" borderId="12" xfId="0" applyFont="1" applyFill="1" applyBorder="1"/>
    <xf numFmtId="0" fontId="27" fillId="0" borderId="21" xfId="45" applyFont="1" applyFill="1" applyBorder="1" applyAlignment="1">
      <alignment vertical="top"/>
    </xf>
    <xf numFmtId="0" fontId="27" fillId="0" borderId="22" xfId="45" applyFont="1" applyFill="1" applyBorder="1" applyAlignment="1">
      <alignment vertical="top" wrapText="1"/>
    </xf>
    <xf numFmtId="0" fontId="27" fillId="0" borderId="23" xfId="45" applyFont="1" applyFill="1" applyBorder="1" applyAlignment="1">
      <alignment vertical="top" wrapText="1"/>
    </xf>
    <xf numFmtId="0" fontId="10" fillId="0" borderId="20" xfId="0" applyFont="1" applyFill="1" applyBorder="1" applyAlignment="1">
      <alignment horizontal="center" vertical="center"/>
    </xf>
    <xf numFmtId="4" fontId="11" fillId="0" borderId="20" xfId="16" applyNumberFormat="1" applyFont="1" applyFill="1" applyBorder="1" applyAlignment="1">
      <alignment horizontal="right" vertical="center"/>
    </xf>
    <xf numFmtId="0" fontId="13" fillId="0" borderId="20" xfId="0" applyFont="1" applyFill="1" applyBorder="1"/>
    <xf numFmtId="0" fontId="116" fillId="10" borderId="13" xfId="0" applyFont="1" applyFill="1" applyBorder="1" applyAlignment="1">
      <alignment horizontal="center" vertical="top"/>
    </xf>
    <xf numFmtId="0" fontId="116" fillId="0" borderId="13" xfId="0" applyFont="1" applyFill="1" applyBorder="1" applyAlignment="1">
      <alignment horizontal="center" vertical="top"/>
    </xf>
    <xf numFmtId="0" fontId="6" fillId="0" borderId="13" xfId="0" applyFont="1" applyFill="1" applyBorder="1" applyAlignment="1">
      <alignment horizontal="center" vertical="center"/>
    </xf>
    <xf numFmtId="0" fontId="38" fillId="4" borderId="20" xfId="0" applyFont="1" applyFill="1" applyBorder="1" applyAlignment="1">
      <alignment horizontal="center" vertical="center"/>
    </xf>
    <xf numFmtId="0" fontId="27" fillId="0" borderId="29" xfId="48" applyFont="1" applyFill="1" applyBorder="1" applyAlignment="1">
      <alignment vertical="center"/>
    </xf>
    <xf numFmtId="0" fontId="104" fillId="4" borderId="14" xfId="46" applyFont="1" applyFill="1" applyBorder="1" applyAlignment="1">
      <alignment horizontal="center" vertical="center"/>
    </xf>
    <xf numFmtId="49" fontId="39" fillId="5" borderId="20" xfId="61" applyNumberFormat="1" applyFont="1" applyFill="1" applyBorder="1" applyAlignment="1">
      <alignment vertical="center"/>
    </xf>
    <xf numFmtId="0" fontId="84" fillId="3" borderId="13" xfId="48" applyFont="1" applyFill="1" applyBorder="1" applyAlignment="1">
      <alignment horizontal="left" vertical="center"/>
    </xf>
    <xf numFmtId="0" fontId="84" fillId="3" borderId="14" xfId="59" applyFont="1" applyFill="1" applyBorder="1" applyAlignment="1">
      <alignment horizontal="left" vertical="center"/>
    </xf>
    <xf numFmtId="0" fontId="84" fillId="3" borderId="15" xfId="59" applyFont="1" applyFill="1" applyBorder="1" applyAlignment="1">
      <alignment horizontal="left" vertical="center"/>
    </xf>
    <xf numFmtId="0" fontId="86" fillId="3" borderId="16" xfId="59" applyFont="1" applyFill="1" applyBorder="1" applyAlignment="1">
      <alignment horizontal="left" vertical="center"/>
    </xf>
    <xf numFmtId="4" fontId="11" fillId="3" borderId="13" xfId="16" applyNumberFormat="1" applyFont="1" applyFill="1" applyBorder="1" applyAlignment="1">
      <alignment horizontal="right" vertical="center"/>
    </xf>
    <xf numFmtId="0" fontId="86" fillId="3" borderId="13" xfId="59" applyFont="1" applyFill="1" applyBorder="1" applyAlignment="1">
      <alignment horizontal="center" vertical="center"/>
    </xf>
    <xf numFmtId="0" fontId="6" fillId="3" borderId="15" xfId="60" applyFont="1" applyFill="1" applyBorder="1" applyAlignment="1">
      <alignment horizontal="center" vertical="center"/>
    </xf>
    <xf numFmtId="0" fontId="6" fillId="3" borderId="16" xfId="60" applyFont="1" applyFill="1" applyBorder="1" applyAlignment="1">
      <alignment vertical="center"/>
    </xf>
    <xf numFmtId="0" fontId="10" fillId="3" borderId="13" xfId="63" applyFont="1" applyFill="1" applyBorder="1" applyAlignment="1">
      <alignment horizontal="center" vertical="center"/>
    </xf>
    <xf numFmtId="0" fontId="39" fillId="3" borderId="13" xfId="59" applyFont="1" applyFill="1" applyBorder="1" applyAlignment="1">
      <alignment horizontal="center" vertical="center"/>
    </xf>
    <xf numFmtId="0" fontId="27" fillId="3" borderId="13" xfId="48" applyFont="1" applyFill="1" applyBorder="1" applyAlignment="1">
      <alignment horizontal="left" vertical="center"/>
    </xf>
    <xf numFmtId="0" fontId="27" fillId="3" borderId="14" xfId="60" applyFont="1" applyFill="1" applyBorder="1" applyAlignment="1">
      <alignment horizontal="left" vertical="center"/>
    </xf>
    <xf numFmtId="0" fontId="27" fillId="3" borderId="15" xfId="60" applyFont="1" applyFill="1" applyBorder="1" applyAlignment="1">
      <alignment horizontal="left" vertical="center"/>
    </xf>
    <xf numFmtId="0" fontId="27" fillId="3" borderId="16" xfId="60" applyFont="1" applyFill="1" applyBorder="1" applyAlignment="1">
      <alignment horizontal="left" vertical="center"/>
    </xf>
    <xf numFmtId="9" fontId="6" fillId="3" borderId="15" xfId="60" applyNumberFormat="1" applyFont="1" applyFill="1" applyBorder="1" applyAlignment="1">
      <alignment horizontal="center" vertical="center"/>
    </xf>
    <xf numFmtId="0" fontId="10" fillId="3" borderId="13" xfId="49" applyFont="1" applyFill="1" applyBorder="1" applyAlignment="1">
      <alignment horizontal="center" vertical="center"/>
    </xf>
    <xf numFmtId="43" fontId="10" fillId="3" borderId="13" xfId="16" applyFont="1" applyFill="1" applyBorder="1" applyAlignment="1">
      <alignment horizontal="center" vertical="center"/>
    </xf>
    <xf numFmtId="0" fontId="10" fillId="3" borderId="13" xfId="0" applyFont="1" applyFill="1" applyBorder="1" applyAlignment="1">
      <alignment horizontal="center" vertical="center"/>
    </xf>
    <xf numFmtId="0" fontId="6" fillId="3" borderId="15" xfId="60" applyFont="1" applyFill="1" applyBorder="1" applyAlignment="1">
      <alignment vertical="center"/>
    </xf>
    <xf numFmtId="0" fontId="56" fillId="3" borderId="13" xfId="0" applyFont="1" applyFill="1" applyBorder="1" applyAlignment="1">
      <alignment horizontal="center" vertical="center"/>
    </xf>
    <xf numFmtId="165" fontId="14" fillId="3" borderId="13" xfId="16" quotePrefix="1" applyNumberFormat="1" applyFont="1" applyFill="1" applyBorder="1" applyAlignment="1">
      <alignment horizontal="center" vertical="center"/>
    </xf>
    <xf numFmtId="165" fontId="13" fillId="3" borderId="13" xfId="0" applyNumberFormat="1" applyFont="1" applyFill="1" applyBorder="1"/>
    <xf numFmtId="0" fontId="39" fillId="3" borderId="14" xfId="48" applyFont="1" applyFill="1" applyBorder="1" applyAlignment="1">
      <alignment horizontal="left" vertical="center"/>
    </xf>
    <xf numFmtId="0" fontId="39" fillId="3" borderId="14" xfId="60" applyFont="1" applyFill="1" applyBorder="1" applyAlignment="1">
      <alignment vertical="center"/>
    </xf>
    <xf numFmtId="0" fontId="27" fillId="3" borderId="13" xfId="59" applyFont="1" applyFill="1" applyBorder="1" applyAlignment="1">
      <alignment horizontal="center" vertical="center"/>
    </xf>
    <xf numFmtId="0" fontId="27" fillId="3" borderId="14" xfId="60" applyFont="1" applyFill="1" applyBorder="1" applyAlignment="1">
      <alignment vertical="center"/>
    </xf>
    <xf numFmtId="0" fontId="39" fillId="3" borderId="15" xfId="60" applyFont="1" applyFill="1" applyBorder="1" applyAlignment="1">
      <alignment vertical="center"/>
    </xf>
    <xf numFmtId="0" fontId="39" fillId="3" borderId="16" xfId="60" applyFont="1" applyFill="1" applyBorder="1" applyAlignment="1">
      <alignment vertical="center"/>
    </xf>
    <xf numFmtId="0" fontId="39" fillId="3" borderId="15" xfId="60" applyFont="1" applyFill="1" applyBorder="1" applyAlignment="1">
      <alignment horizontal="center" vertical="center"/>
    </xf>
    <xf numFmtId="0" fontId="39" fillId="3" borderId="15" xfId="0" applyFont="1" applyFill="1" applyBorder="1"/>
    <xf numFmtId="0" fontId="43" fillId="3" borderId="14" xfId="60" applyFont="1" applyFill="1" applyBorder="1" applyAlignment="1">
      <alignment vertical="center"/>
    </xf>
    <xf numFmtId="49" fontId="49" fillId="5" borderId="17" xfId="61" applyNumberFormat="1" applyFont="1" applyFill="1" applyBorder="1" applyAlignment="1">
      <alignment vertical="center"/>
    </xf>
    <xf numFmtId="0" fontId="6" fillId="0" borderId="18" xfId="0" applyFont="1" applyFill="1" applyBorder="1" applyAlignment="1">
      <alignment horizontal="left" vertical="top" wrapText="1"/>
    </xf>
    <xf numFmtId="0" fontId="6" fillId="0" borderId="19" xfId="0" applyFont="1" applyFill="1" applyBorder="1" applyAlignment="1">
      <alignment horizontal="left" vertical="top" wrapText="1"/>
    </xf>
    <xf numFmtId="0" fontId="6" fillId="0" borderId="27" xfId="0" applyFont="1" applyFill="1" applyBorder="1" applyAlignment="1">
      <alignment horizontal="left" vertical="top" wrapText="1"/>
    </xf>
    <xf numFmtId="0" fontId="6" fillId="5" borderId="14" xfId="0" applyNumberFormat="1" applyFont="1" applyFill="1" applyBorder="1"/>
    <xf numFmtId="0" fontId="6" fillId="5" borderId="15" xfId="0" applyNumberFormat="1" applyFont="1" applyFill="1" applyBorder="1"/>
    <xf numFmtId="0" fontId="6" fillId="5" borderId="16" xfId="0" applyNumberFormat="1" applyFont="1" applyFill="1" applyBorder="1"/>
    <xf numFmtId="0" fontId="39" fillId="4" borderId="14" xfId="0" applyNumberFormat="1" applyFont="1" applyFill="1" applyBorder="1"/>
    <xf numFmtId="0" fontId="6" fillId="4" borderId="15" xfId="48" applyNumberFormat="1" applyFont="1" applyFill="1" applyBorder="1" applyAlignment="1">
      <alignment horizontal="left" vertical="center"/>
    </xf>
    <xf numFmtId="0" fontId="6" fillId="4" borderId="16" xfId="48" applyNumberFormat="1" applyFont="1" applyFill="1" applyBorder="1" applyAlignment="1">
      <alignment horizontal="left" vertical="center"/>
    </xf>
    <xf numFmtId="0" fontId="84" fillId="4" borderId="14" xfId="0" applyFont="1" applyFill="1" applyBorder="1" applyAlignment="1">
      <alignment horizontal="left" vertical="center"/>
    </xf>
    <xf numFmtId="0" fontId="84" fillId="4" borderId="15" xfId="0" applyFont="1" applyFill="1" applyBorder="1" applyAlignment="1">
      <alignment horizontal="left" vertical="center"/>
    </xf>
    <xf numFmtId="0" fontId="84" fillId="4" borderId="16" xfId="0" applyFont="1" applyFill="1" applyBorder="1" applyAlignment="1">
      <alignment horizontal="left" vertical="center"/>
    </xf>
    <xf numFmtId="0" fontId="75" fillId="4" borderId="14" xfId="48" applyFont="1" applyFill="1" applyBorder="1" applyAlignment="1">
      <alignment horizontal="left" vertical="center" wrapText="1"/>
    </xf>
    <xf numFmtId="0" fontId="75" fillId="4" borderId="15" xfId="48" applyFont="1" applyFill="1" applyBorder="1" applyAlignment="1">
      <alignment horizontal="left" vertical="center"/>
    </xf>
    <xf numFmtId="0" fontId="75" fillId="4" borderId="16" xfId="48" applyFont="1" applyFill="1" applyBorder="1" applyAlignment="1">
      <alignment horizontal="left" vertical="center"/>
    </xf>
    <xf numFmtId="0" fontId="84" fillId="5" borderId="15" xfId="48" applyFont="1" applyFill="1" applyBorder="1" applyAlignment="1">
      <alignment horizontal="left" vertical="center"/>
    </xf>
    <xf numFmtId="0" fontId="84" fillId="5" borderId="16" xfId="48" applyFont="1" applyFill="1" applyBorder="1" applyAlignment="1">
      <alignment horizontal="left" vertical="center"/>
    </xf>
    <xf numFmtId="0" fontId="84" fillId="0" borderId="15" xfId="0" applyFont="1" applyFill="1" applyBorder="1" applyAlignment="1">
      <alignment horizontal="left" vertical="center"/>
    </xf>
    <xf numFmtId="0" fontId="43" fillId="5" borderId="13" xfId="58" applyFont="1" applyFill="1" applyBorder="1" applyAlignment="1">
      <alignment vertical="center"/>
    </xf>
    <xf numFmtId="0" fontId="19" fillId="4" borderId="16" xfId="0" applyFont="1" applyFill="1" applyBorder="1" applyAlignment="1">
      <alignment horizontal="center" vertical="center"/>
    </xf>
    <xf numFmtId="0" fontId="43" fillId="5" borderId="14" xfId="0" applyNumberFormat="1" applyFont="1" applyFill="1" applyBorder="1"/>
    <xf numFmtId="0" fontId="42" fillId="5" borderId="13" xfId="46" applyFont="1" applyFill="1" applyBorder="1" applyAlignment="1">
      <alignment horizontal="center" vertical="center"/>
    </xf>
    <xf numFmtId="0" fontId="27" fillId="4" borderId="14" xfId="0" quotePrefix="1" applyNumberFormat="1" applyFont="1" applyFill="1" applyBorder="1"/>
    <xf numFmtId="165" fontId="100" fillId="0" borderId="13" xfId="16" applyNumberFormat="1" applyFont="1" applyFill="1" applyBorder="1" applyAlignment="1">
      <alignment horizontal="right" vertical="center"/>
    </xf>
    <xf numFmtId="0" fontId="34" fillId="5" borderId="13" xfId="49" applyFont="1" applyFill="1" applyBorder="1" applyAlignment="1">
      <alignment horizontal="center" vertical="center"/>
    </xf>
    <xf numFmtId="0" fontId="34" fillId="5" borderId="16" xfId="49" applyFont="1" applyFill="1" applyBorder="1" applyAlignment="1">
      <alignment horizontal="center" vertical="center"/>
    </xf>
    <xf numFmtId="0" fontId="20" fillId="5" borderId="14" xfId="58" applyFont="1" applyFill="1" applyBorder="1" applyAlignment="1">
      <alignment horizontal="center" vertical="center"/>
    </xf>
    <xf numFmtId="0" fontId="39" fillId="0" borderId="14" xfId="0" applyFont="1" applyFill="1" applyBorder="1" applyAlignment="1"/>
    <xf numFmtId="3" fontId="39" fillId="5" borderId="15" xfId="0" applyNumberFormat="1" applyFont="1" applyFill="1" applyBorder="1" applyAlignment="1">
      <alignment horizontal="center" vertical="center"/>
    </xf>
    <xf numFmtId="3" fontId="39" fillId="4" borderId="15" xfId="48" applyNumberFormat="1" applyFont="1" applyFill="1" applyBorder="1" applyAlignment="1">
      <alignment horizontal="center" vertical="center"/>
    </xf>
    <xf numFmtId="3" fontId="39" fillId="5" borderId="15" xfId="0" applyNumberFormat="1" applyFont="1" applyFill="1" applyBorder="1" applyAlignment="1">
      <alignment horizontal="center"/>
    </xf>
    <xf numFmtId="0" fontId="27" fillId="0" borderId="14" xfId="13" applyFont="1" applyFill="1" applyBorder="1"/>
    <xf numFmtId="0" fontId="27" fillId="5" borderId="14" xfId="0" applyNumberFormat="1" applyFont="1" applyFill="1" applyBorder="1"/>
    <xf numFmtId="0" fontId="27" fillId="5" borderId="15" xfId="0" applyNumberFormat="1" applyFont="1" applyFill="1" applyBorder="1"/>
    <xf numFmtId="0" fontId="27" fillId="5" borderId="16" xfId="0" applyNumberFormat="1" applyFont="1" applyFill="1" applyBorder="1"/>
    <xf numFmtId="0" fontId="19" fillId="5" borderId="22" xfId="0" applyFont="1" applyFill="1" applyBorder="1"/>
    <xf numFmtId="0" fontId="19" fillId="5" borderId="20" xfId="49" applyFont="1" applyFill="1" applyBorder="1" applyAlignment="1">
      <alignment horizontal="left" vertical="center"/>
    </xf>
    <xf numFmtId="0" fontId="27" fillId="0" borderId="13" xfId="13" applyFont="1" applyFill="1" applyBorder="1"/>
    <xf numFmtId="0" fontId="20" fillId="5" borderId="23" xfId="45" applyFont="1" applyFill="1" applyBorder="1" applyAlignment="1">
      <alignment horizontal="center" vertical="center"/>
    </xf>
    <xf numFmtId="0" fontId="27" fillId="5" borderId="14" xfId="58" applyFont="1" applyFill="1" applyBorder="1" applyAlignment="1">
      <alignment vertical="center"/>
    </xf>
    <xf numFmtId="0" fontId="20" fillId="5" borderId="16" xfId="45" applyFont="1" applyFill="1" applyBorder="1" applyAlignment="1">
      <alignment horizontal="center" vertical="center"/>
    </xf>
    <xf numFmtId="0" fontId="39" fillId="5" borderId="14" xfId="58" applyFont="1" applyFill="1" applyBorder="1" applyAlignment="1">
      <alignment vertical="center"/>
    </xf>
    <xf numFmtId="0" fontId="20" fillId="5" borderId="13" xfId="49" applyFont="1" applyFill="1" applyBorder="1" applyAlignment="1">
      <alignment horizontal="left" vertical="center"/>
    </xf>
    <xf numFmtId="0" fontId="19" fillId="5" borderId="13" xfId="49" applyFont="1" applyFill="1" applyBorder="1" applyAlignment="1">
      <alignment horizontal="left" vertical="center"/>
    </xf>
    <xf numFmtId="0" fontId="20" fillId="5" borderId="14" xfId="58" applyFont="1" applyFill="1" applyBorder="1" applyAlignment="1">
      <alignment vertical="center"/>
    </xf>
    <xf numFmtId="0" fontId="39" fillId="5" borderId="16" xfId="0" applyNumberFormat="1" applyFont="1" applyFill="1" applyBorder="1" applyAlignment="1">
      <alignment horizontal="left"/>
    </xf>
    <xf numFmtId="0" fontId="19" fillId="0" borderId="14" xfId="0" applyFont="1" applyFill="1" applyBorder="1"/>
    <xf numFmtId="0" fontId="19" fillId="5" borderId="15" xfId="0" applyFont="1" applyFill="1" applyBorder="1"/>
    <xf numFmtId="0" fontId="94" fillId="5" borderId="14" xfId="58" applyFont="1" applyFill="1" applyBorder="1" applyAlignment="1">
      <alignment vertical="center"/>
    </xf>
    <xf numFmtId="0" fontId="120" fillId="5" borderId="14" xfId="0" applyNumberFormat="1" applyFont="1" applyFill="1" applyBorder="1"/>
    <xf numFmtId="0" fontId="120" fillId="5" borderId="15" xfId="0" applyNumberFormat="1" applyFont="1" applyFill="1" applyBorder="1"/>
    <xf numFmtId="0" fontId="120" fillId="5" borderId="16" xfId="0" applyNumberFormat="1" applyFont="1" applyFill="1" applyBorder="1"/>
    <xf numFmtId="0" fontId="42" fillId="4" borderId="15" xfId="0" applyNumberFormat="1" applyFont="1" applyFill="1" applyBorder="1"/>
    <xf numFmtId="0" fontId="42" fillId="4" borderId="16" xfId="0" applyNumberFormat="1" applyFont="1" applyFill="1" applyBorder="1"/>
    <xf numFmtId="0" fontId="39" fillId="4" borderId="15" xfId="0" quotePrefix="1" applyNumberFormat="1" applyFont="1" applyFill="1" applyBorder="1" applyAlignment="1">
      <alignment horizontal="center"/>
    </xf>
    <xf numFmtId="0" fontId="39" fillId="4" borderId="16" xfId="0" applyNumberFormat="1" applyFont="1" applyFill="1" applyBorder="1" applyAlignment="1">
      <alignment horizontal="left" vertical="center"/>
    </xf>
    <xf numFmtId="0" fontId="39" fillId="4" borderId="15" xfId="0" applyNumberFormat="1" applyFont="1" applyFill="1" applyBorder="1" applyAlignment="1">
      <alignment horizontal="center"/>
    </xf>
    <xf numFmtId="0" fontId="42" fillId="4" borderId="14" xfId="58" applyFont="1" applyFill="1" applyBorder="1" applyAlignment="1">
      <alignment vertical="center"/>
    </xf>
    <xf numFmtId="0" fontId="39" fillId="4" borderId="15" xfId="0" applyNumberFormat="1" applyFont="1" applyFill="1" applyBorder="1" applyAlignment="1">
      <alignment horizontal="center" vertical="center"/>
    </xf>
    <xf numFmtId="0" fontId="39" fillId="0" borderId="13" xfId="46" applyFont="1" applyFill="1" applyBorder="1" applyAlignment="1">
      <alignment horizontal="left"/>
    </xf>
    <xf numFmtId="0" fontId="27" fillId="4" borderId="14" xfId="58" applyFont="1" applyFill="1" applyBorder="1" applyAlignment="1">
      <alignment horizontal="left" vertical="center"/>
    </xf>
    <xf numFmtId="0" fontId="27" fillId="4" borderId="13" xfId="49" applyFont="1" applyFill="1" applyBorder="1" applyAlignment="1">
      <alignment horizontal="center" vertical="center"/>
    </xf>
    <xf numFmtId="49" fontId="121" fillId="0" borderId="13" xfId="58" applyNumberFormat="1" applyFont="1" applyFill="1" applyBorder="1" applyAlignment="1">
      <alignment horizontal="center" vertical="center"/>
    </xf>
    <xf numFmtId="0" fontId="39" fillId="4" borderId="13" xfId="0" applyFont="1" applyFill="1" applyBorder="1"/>
    <xf numFmtId="0" fontId="122" fillId="0" borderId="14" xfId="58" applyFont="1" applyFill="1" applyBorder="1" applyAlignment="1">
      <alignment vertical="center"/>
    </xf>
    <xf numFmtId="0" fontId="119" fillId="4" borderId="13" xfId="49" applyFont="1" applyFill="1" applyBorder="1" applyAlignment="1">
      <alignment horizontal="center" vertical="center"/>
    </xf>
    <xf numFmtId="0" fontId="43" fillId="0" borderId="13" xfId="13" applyFont="1" applyFill="1" applyBorder="1"/>
    <xf numFmtId="0" fontId="39" fillId="4" borderId="15" xfId="48" applyNumberFormat="1" applyFont="1" applyFill="1" applyBorder="1" applyAlignment="1">
      <alignment horizontal="center" vertical="center"/>
    </xf>
    <xf numFmtId="0" fontId="39" fillId="4" borderId="0" xfId="0" applyFont="1" applyFill="1" applyBorder="1" applyAlignment="1">
      <alignment horizontal="center"/>
    </xf>
    <xf numFmtId="0" fontId="39" fillId="4" borderId="16" xfId="0" applyFont="1" applyFill="1" applyBorder="1"/>
    <xf numFmtId="3" fontId="39" fillId="4" borderId="15" xfId="0" applyNumberFormat="1" applyFont="1" applyFill="1" applyBorder="1" applyAlignment="1">
      <alignment horizontal="center" vertical="center"/>
    </xf>
    <xf numFmtId="0" fontId="20" fillId="5" borderId="0" xfId="58" applyFont="1" applyFill="1" applyBorder="1" applyAlignment="1">
      <alignment horizontal="center" vertical="center"/>
    </xf>
    <xf numFmtId="0" fontId="39" fillId="0" borderId="14" xfId="0" applyFont="1" applyFill="1" applyBorder="1" applyAlignment="1">
      <alignment horizontal="left"/>
    </xf>
    <xf numFmtId="0" fontId="39" fillId="5" borderId="15" xfId="0" applyNumberFormat="1" applyFont="1" applyFill="1" applyBorder="1" applyAlignment="1">
      <alignment horizontal="center"/>
    </xf>
    <xf numFmtId="0" fontId="119" fillId="4" borderId="14" xfId="58" applyFont="1" applyFill="1" applyBorder="1" applyAlignment="1">
      <alignment horizontal="center" vertical="center"/>
    </xf>
    <xf numFmtId="0" fontId="76" fillId="4" borderId="16" xfId="0" applyNumberFormat="1" applyFont="1" applyFill="1" applyBorder="1"/>
    <xf numFmtId="0" fontId="39" fillId="4" borderId="0" xfId="0" applyFont="1" applyFill="1" applyBorder="1" applyAlignment="1">
      <alignment horizontal="left" vertical="center"/>
    </xf>
    <xf numFmtId="0" fontId="123" fillId="4" borderId="13" xfId="49" applyFont="1" applyFill="1" applyBorder="1" applyAlignment="1">
      <alignment horizontal="center" vertical="center"/>
    </xf>
    <xf numFmtId="0" fontId="123" fillId="4" borderId="14" xfId="58" applyFont="1" applyFill="1" applyBorder="1" applyAlignment="1">
      <alignment horizontal="center" vertical="center"/>
    </xf>
    <xf numFmtId="0" fontId="27" fillId="4" borderId="14" xfId="0" applyNumberFormat="1" applyFont="1" applyFill="1" applyBorder="1"/>
    <xf numFmtId="0" fontId="27" fillId="4" borderId="15" xfId="0" applyNumberFormat="1" applyFont="1" applyFill="1" applyBorder="1"/>
    <xf numFmtId="0" fontId="27" fillId="4" borderId="16" xfId="0" applyNumberFormat="1" applyFont="1" applyFill="1" applyBorder="1"/>
    <xf numFmtId="0" fontId="84" fillId="0" borderId="14" xfId="0" applyFont="1" applyFill="1" applyBorder="1" applyAlignment="1">
      <alignment horizontal="left" vertical="center"/>
    </xf>
    <xf numFmtId="0" fontId="89" fillId="0" borderId="21" xfId="0" applyFont="1" applyFill="1" applyBorder="1"/>
    <xf numFmtId="0" fontId="11" fillId="0" borderId="22" xfId="0" applyFont="1" applyFill="1" applyBorder="1"/>
    <xf numFmtId="0" fontId="11" fillId="5" borderId="20" xfId="49" applyFont="1" applyFill="1" applyBorder="1" applyAlignment="1">
      <alignment horizontal="left" vertical="center"/>
    </xf>
    <xf numFmtId="0" fontId="39" fillId="0" borderId="14" xfId="0" applyFont="1" applyBorder="1" applyAlignment="1">
      <alignment vertical="center"/>
    </xf>
    <xf numFmtId="0" fontId="27" fillId="0" borderId="12" xfId="48" applyFont="1" applyFill="1" applyBorder="1" applyAlignment="1">
      <alignment horizontal="left" vertical="center"/>
    </xf>
    <xf numFmtId="0" fontId="20" fillId="4" borderId="25" xfId="45" applyFont="1" applyFill="1" applyBorder="1" applyAlignment="1">
      <alignment horizontal="center" vertical="center"/>
    </xf>
    <xf numFmtId="0" fontId="20" fillId="4" borderId="26" xfId="45" applyFont="1" applyFill="1" applyBorder="1" applyAlignment="1">
      <alignment horizontal="center" vertical="center"/>
    </xf>
    <xf numFmtId="165" fontId="11" fillId="0" borderId="24" xfId="16" quotePrefix="1" applyNumberFormat="1" applyFont="1" applyFill="1" applyBorder="1" applyAlignment="1">
      <alignment horizontal="center" vertical="center"/>
    </xf>
    <xf numFmtId="165" fontId="11" fillId="0" borderId="12" xfId="0" applyNumberFormat="1" applyFont="1" applyFill="1" applyBorder="1"/>
    <xf numFmtId="49" fontId="27" fillId="5" borderId="13" xfId="61" applyNumberFormat="1" applyFont="1" applyFill="1" applyBorder="1" applyAlignment="1">
      <alignment vertical="center"/>
    </xf>
    <xf numFmtId="0" fontId="68" fillId="0" borderId="15" xfId="0" applyFont="1" applyFill="1" applyBorder="1"/>
    <xf numFmtId="0" fontId="27" fillId="4" borderId="13" xfId="59" applyFont="1" applyFill="1" applyBorder="1" applyAlignment="1">
      <alignment horizontal="center" vertical="center"/>
    </xf>
    <xf numFmtId="0" fontId="27" fillId="0" borderId="13" xfId="59" applyFont="1" applyFill="1" applyBorder="1" applyAlignment="1">
      <alignment vertical="center"/>
    </xf>
    <xf numFmtId="0" fontId="112" fillId="0" borderId="13" xfId="0" applyFont="1" applyFill="1" applyBorder="1" applyAlignment="1">
      <alignment horizontal="center" vertical="center"/>
    </xf>
    <xf numFmtId="0" fontId="113" fillId="0" borderId="15" xfId="45" applyFont="1" applyFill="1" applyBorder="1" applyAlignment="1">
      <alignment vertical="center"/>
    </xf>
    <xf numFmtId="0" fontId="113" fillId="0" borderId="16" xfId="45" applyFont="1" applyFill="1" applyBorder="1" applyAlignment="1">
      <alignment horizontal="center" vertical="center"/>
    </xf>
    <xf numFmtId="0" fontId="84" fillId="0" borderId="13" xfId="0" applyFont="1" applyFill="1" applyBorder="1"/>
    <xf numFmtId="0" fontId="84" fillId="0" borderId="14" xfId="0" applyFont="1" applyFill="1" applyBorder="1" applyAlignment="1"/>
    <xf numFmtId="17" fontId="20" fillId="0" borderId="16" xfId="45" applyNumberFormat="1" applyFont="1" applyFill="1" applyBorder="1" applyAlignment="1">
      <alignment horizontal="center" vertical="center"/>
    </xf>
    <xf numFmtId="49" fontId="27" fillId="4" borderId="13" xfId="61" applyNumberFormat="1" applyFont="1" applyFill="1" applyBorder="1" applyAlignment="1">
      <alignment horizontal="center" vertical="center"/>
    </xf>
    <xf numFmtId="49" fontId="43" fillId="4" borderId="13" xfId="61" applyNumberFormat="1" applyFont="1" applyFill="1" applyBorder="1" applyAlignment="1">
      <alignment vertical="center"/>
    </xf>
    <xf numFmtId="17" fontId="20" fillId="0" borderId="13" xfId="45" applyNumberFormat="1" applyFont="1" applyFill="1" applyBorder="1" applyAlignment="1">
      <alignment horizontal="center" vertical="center"/>
    </xf>
    <xf numFmtId="165" fontId="19" fillId="4" borderId="13" xfId="16" quotePrefix="1" applyNumberFormat="1" applyFont="1" applyFill="1" applyBorder="1" applyAlignment="1">
      <alignment horizontal="center" vertical="center"/>
    </xf>
    <xf numFmtId="0" fontId="27" fillId="4" borderId="0" xfId="59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center" vertical="center"/>
    </xf>
    <xf numFmtId="0" fontId="39" fillId="0" borderId="16" xfId="0" applyFont="1" applyBorder="1" applyAlignment="1">
      <alignment horizontal="left" vertical="center"/>
    </xf>
    <xf numFmtId="9" fontId="39" fillId="4" borderId="15" xfId="50" applyNumberFormat="1" applyFont="1" applyFill="1" applyBorder="1" applyAlignment="1">
      <alignment horizontal="center" vertical="center"/>
    </xf>
    <xf numFmtId="0" fontId="68" fillId="4" borderId="0" xfId="0" applyFont="1" applyFill="1" applyBorder="1" applyAlignment="1">
      <alignment vertical="center"/>
    </xf>
    <xf numFmtId="49" fontId="27" fillId="5" borderId="0" xfId="61" applyNumberFormat="1" applyFont="1" applyFill="1" applyBorder="1" applyAlignment="1">
      <alignment vertical="center"/>
    </xf>
    <xf numFmtId="0" fontId="27" fillId="4" borderId="0" xfId="59" applyFont="1" applyFill="1" applyBorder="1" applyAlignment="1">
      <alignment vertical="center"/>
    </xf>
    <xf numFmtId="0" fontId="27" fillId="0" borderId="0" xfId="59" applyFont="1" applyFill="1" applyBorder="1" applyAlignment="1">
      <alignment vertical="center"/>
    </xf>
    <xf numFmtId="0" fontId="27" fillId="4" borderId="0" xfId="0" applyFont="1" applyFill="1" applyBorder="1" applyAlignment="1">
      <alignment horizontal="left" vertical="center"/>
    </xf>
    <xf numFmtId="0" fontId="68" fillId="4" borderId="0" xfId="0" applyFont="1" applyFill="1" applyBorder="1"/>
    <xf numFmtId="49" fontId="27" fillId="4" borderId="0" xfId="61" applyNumberFormat="1" applyFont="1" applyFill="1" applyBorder="1" applyAlignment="1">
      <alignment horizontal="center" vertical="center"/>
    </xf>
    <xf numFmtId="0" fontId="61" fillId="4" borderId="0" xfId="58" applyFont="1" applyFill="1" applyBorder="1" applyAlignment="1">
      <alignment vertical="center"/>
    </xf>
    <xf numFmtId="0" fontId="119" fillId="9" borderId="0" xfId="49" applyFont="1" applyFill="1" applyBorder="1" applyAlignment="1">
      <alignment horizontal="left" vertical="center"/>
    </xf>
    <xf numFmtId="0" fontId="119" fillId="9" borderId="0" xfId="58" applyFont="1" applyFill="1" applyBorder="1" applyAlignment="1">
      <alignment horizontal="left" vertical="center"/>
    </xf>
    <xf numFmtId="0" fontId="39" fillId="4" borderId="0" xfId="0" applyNumberFormat="1" applyFont="1" applyFill="1" applyBorder="1"/>
    <xf numFmtId="0" fontId="27" fillId="4" borderId="15" xfId="46" applyFont="1" applyFill="1" applyBorder="1" applyAlignment="1">
      <alignment horizontal="left" vertical="center"/>
    </xf>
    <xf numFmtId="4" fontId="39" fillId="0" borderId="14" xfId="49" applyNumberFormat="1" applyFont="1" applyFill="1" applyBorder="1" applyAlignment="1">
      <alignment horizontal="center" vertical="center"/>
    </xf>
    <xf numFmtId="0" fontId="27" fillId="0" borderId="14" xfId="59" applyFont="1" applyFill="1" applyBorder="1" applyAlignment="1">
      <alignment horizontal="left" vertical="center"/>
    </xf>
    <xf numFmtId="0" fontId="39" fillId="4" borderId="16" xfId="46" applyFont="1" applyFill="1" applyBorder="1" applyAlignment="1">
      <alignment horizontal="left" vertical="center"/>
    </xf>
    <xf numFmtId="0" fontId="39" fillId="0" borderId="14" xfId="59" applyFont="1" applyFill="1" applyBorder="1" applyAlignment="1">
      <alignment horizontal="center" vertical="center"/>
    </xf>
    <xf numFmtId="0" fontId="39" fillId="0" borderId="14" xfId="59" applyFont="1" applyFill="1" applyBorder="1" applyAlignment="1">
      <alignment horizontal="left" vertical="center"/>
    </xf>
    <xf numFmtId="2" fontId="39" fillId="4" borderId="15" xfId="48" applyNumberFormat="1" applyFont="1" applyFill="1" applyBorder="1" applyAlignment="1">
      <alignment horizontal="center" vertical="center"/>
    </xf>
    <xf numFmtId="49" fontId="110" fillId="4" borderId="14" xfId="61" applyNumberFormat="1" applyFont="1" applyFill="1" applyBorder="1" applyAlignment="1">
      <alignment vertical="center"/>
    </xf>
    <xf numFmtId="0" fontId="110" fillId="4" borderId="16" xfId="46" applyFont="1" applyFill="1" applyBorder="1" applyAlignment="1">
      <alignment horizontal="left" vertical="center"/>
    </xf>
    <xf numFmtId="0" fontId="9" fillId="5" borderId="14" xfId="48" applyFont="1" applyFill="1" applyBorder="1" applyAlignment="1">
      <alignment horizontal="left" vertical="center"/>
    </xf>
    <xf numFmtId="0" fontId="9" fillId="5" borderId="16" xfId="48" applyFont="1" applyFill="1" applyBorder="1" applyAlignment="1">
      <alignment horizontal="left" vertical="center"/>
    </xf>
    <xf numFmtId="3" fontId="9" fillId="5" borderId="15" xfId="49" quotePrefix="1" applyNumberFormat="1" applyFont="1" applyFill="1" applyBorder="1" applyAlignment="1">
      <alignment horizontal="center" vertical="center"/>
    </xf>
    <xf numFmtId="9" fontId="9" fillId="5" borderId="15" xfId="49" applyNumberFormat="1" applyFont="1" applyFill="1" applyBorder="1" applyAlignment="1">
      <alignment horizontal="left" vertical="center"/>
    </xf>
    <xf numFmtId="0" fontId="84" fillId="5" borderId="14" xfId="48" applyFont="1" applyFill="1" applyBorder="1" applyAlignment="1">
      <alignment vertical="top"/>
    </xf>
    <xf numFmtId="0" fontId="84" fillId="5" borderId="15" xfId="48" applyFont="1" applyFill="1" applyBorder="1" applyAlignment="1">
      <alignment vertical="center"/>
    </xf>
    <xf numFmtId="0" fontId="110" fillId="4" borderId="14" xfId="48" applyFont="1" applyFill="1" applyBorder="1" applyAlignment="1">
      <alignment horizontal="left" vertical="center"/>
    </xf>
    <xf numFmtId="49" fontId="86" fillId="4" borderId="14" xfId="61" applyNumberFormat="1" applyFont="1" applyFill="1" applyBorder="1" applyAlignment="1">
      <alignment horizontal="center" vertical="center"/>
    </xf>
    <xf numFmtId="2" fontId="6" fillId="4" borderId="14" xfId="61" applyNumberFormat="1" applyFont="1" applyFill="1" applyBorder="1" applyAlignment="1">
      <alignment vertical="center"/>
    </xf>
    <xf numFmtId="169" fontId="39" fillId="4" borderId="15" xfId="50" quotePrefix="1" applyNumberFormat="1" applyFont="1" applyFill="1" applyBorder="1" applyAlignment="1">
      <alignment horizontal="center" vertical="center"/>
    </xf>
    <xf numFmtId="9" fontId="39" fillId="4" borderId="15" xfId="48" quotePrefix="1" applyNumberFormat="1" applyFont="1" applyFill="1" applyBorder="1" applyAlignment="1">
      <alignment horizontal="center" vertical="center"/>
    </xf>
    <xf numFmtId="0" fontId="6" fillId="0" borderId="14" xfId="48" quotePrefix="1" applyFont="1" applyFill="1" applyBorder="1" applyAlignment="1">
      <alignment vertical="center"/>
    </xf>
    <xf numFmtId="0" fontId="124" fillId="0" borderId="15" xfId="48" applyFont="1" applyFill="1" applyBorder="1" applyAlignment="1">
      <alignment horizontal="center" vertical="center"/>
    </xf>
    <xf numFmtId="0" fontId="9" fillId="4" borderId="15" xfId="48" applyFont="1" applyFill="1" applyBorder="1" applyAlignment="1">
      <alignment horizontal="left" vertical="center"/>
    </xf>
    <xf numFmtId="165" fontId="27" fillId="0" borderId="14" xfId="16" applyNumberFormat="1" applyFont="1" applyFill="1" applyBorder="1" applyAlignment="1">
      <alignment horizontal="right" vertical="center"/>
    </xf>
    <xf numFmtId="1" fontId="97" fillId="0" borderId="0" xfId="48" applyNumberFormat="1" applyFont="1" applyFill="1" applyBorder="1" applyAlignment="1">
      <alignment horizontal="center" vertical="center"/>
    </xf>
    <xf numFmtId="0" fontId="6" fillId="4" borderId="0" xfId="46" applyFont="1" applyFill="1" applyBorder="1" applyAlignment="1">
      <alignment horizontal="left" vertical="center"/>
    </xf>
    <xf numFmtId="1" fontId="97" fillId="4" borderId="0" xfId="48" applyNumberFormat="1" applyFont="1" applyFill="1" applyBorder="1" applyAlignment="1">
      <alignment horizontal="center" vertical="center"/>
    </xf>
    <xf numFmtId="0" fontId="97" fillId="4" borderId="0" xfId="49" applyFont="1" applyFill="1" applyBorder="1" applyAlignment="1">
      <alignment horizontal="center" vertical="center"/>
    </xf>
    <xf numFmtId="3" fontId="39" fillId="5" borderId="15" xfId="50" applyNumberFormat="1" applyFont="1" applyFill="1" applyBorder="1" applyAlignment="1">
      <alignment horizontal="center" vertical="center"/>
    </xf>
    <xf numFmtId="3" fontId="39" fillId="4" borderId="15" xfId="50" applyNumberFormat="1" applyFont="1" applyFill="1" applyBorder="1" applyAlignment="1">
      <alignment horizontal="center" vertical="center"/>
    </xf>
    <xf numFmtId="0" fontId="101" fillId="5" borderId="14" xfId="48" applyFont="1" applyFill="1" applyBorder="1" applyAlignment="1">
      <alignment horizontal="left" vertical="center"/>
    </xf>
    <xf numFmtId="0" fontId="101" fillId="5" borderId="21" xfId="48" applyFont="1" applyFill="1" applyBorder="1" applyAlignment="1">
      <alignment horizontal="left" vertical="center"/>
    </xf>
    <xf numFmtId="0" fontId="39" fillId="0" borderId="15" xfId="0" applyFont="1" applyBorder="1" applyAlignment="1">
      <alignment horizontal="center"/>
    </xf>
    <xf numFmtId="0" fontId="39" fillId="0" borderId="16" xfId="0" applyFont="1" applyBorder="1"/>
    <xf numFmtId="4" fontId="62" fillId="0" borderId="13" xfId="0" applyNumberFormat="1" applyFont="1" applyFill="1" applyBorder="1" applyAlignment="1">
      <alignment horizontal="right" vertical="center"/>
    </xf>
    <xf numFmtId="0" fontId="39" fillId="0" borderId="14" xfId="45" applyFont="1" applyFill="1" applyBorder="1" applyAlignment="1">
      <alignment horizontal="left" vertical="center"/>
    </xf>
    <xf numFmtId="0" fontId="27" fillId="5" borderId="15" xfId="48" applyFont="1" applyFill="1" applyBorder="1" applyAlignment="1">
      <alignment horizontal="left" vertical="center"/>
    </xf>
    <xf numFmtId="0" fontId="27" fillId="5" borderId="16" xfId="48" applyFont="1" applyFill="1" applyBorder="1" applyAlignment="1">
      <alignment horizontal="left" vertical="center"/>
    </xf>
    <xf numFmtId="0" fontId="27" fillId="5" borderId="13" xfId="58" applyFont="1" applyFill="1" applyBorder="1" applyAlignment="1">
      <alignment horizontal="center" vertical="center"/>
    </xf>
    <xf numFmtId="0" fontId="39" fillId="5" borderId="14" xfId="49" applyFont="1" applyFill="1" applyBorder="1" applyAlignment="1">
      <alignment vertical="center"/>
    </xf>
    <xf numFmtId="0" fontId="126" fillId="4" borderId="13" xfId="58" applyFont="1" applyFill="1" applyBorder="1" applyAlignment="1">
      <alignment vertical="center"/>
    </xf>
    <xf numFmtId="0" fontId="56" fillId="4" borderId="13" xfId="49" applyFont="1" applyFill="1" applyBorder="1" applyAlignment="1">
      <alignment horizontal="center" vertical="center"/>
    </xf>
    <xf numFmtId="43" fontId="29" fillId="4" borderId="13" xfId="16" applyFont="1" applyFill="1" applyBorder="1" applyAlignment="1">
      <alignment horizontal="right" vertical="center"/>
    </xf>
    <xf numFmtId="0" fontId="126" fillId="4" borderId="16" xfId="48" applyNumberFormat="1" applyFont="1" applyFill="1" applyBorder="1" applyAlignment="1">
      <alignment horizontal="left" vertical="center"/>
    </xf>
    <xf numFmtId="0" fontId="39" fillId="4" borderId="14" xfId="49" applyFont="1" applyFill="1" applyBorder="1" applyAlignment="1">
      <alignment vertical="center"/>
    </xf>
    <xf numFmtId="0" fontId="126" fillId="5" borderId="13" xfId="58" applyFont="1" applyFill="1" applyBorder="1" applyAlignment="1">
      <alignment vertical="center"/>
    </xf>
    <xf numFmtId="2" fontId="29" fillId="5" borderId="13" xfId="49" applyNumberFormat="1" applyFont="1" applyFill="1" applyBorder="1" applyAlignment="1">
      <alignment horizontal="center" vertical="center"/>
    </xf>
    <xf numFmtId="0" fontId="27" fillId="5" borderId="14" xfId="49" applyFont="1" applyFill="1" applyBorder="1" applyAlignment="1">
      <alignment vertical="center"/>
    </xf>
    <xf numFmtId="0" fontId="20" fillId="0" borderId="13" xfId="0" applyFont="1" applyBorder="1" applyAlignment="1">
      <alignment horizontal="center"/>
    </xf>
    <xf numFmtId="0" fontId="39" fillId="5" borderId="15" xfId="49" applyFont="1" applyFill="1" applyBorder="1" applyAlignment="1">
      <alignment horizontal="center" vertical="center"/>
    </xf>
    <xf numFmtId="0" fontId="39" fillId="5" borderId="16" xfId="49" applyFont="1" applyFill="1" applyBorder="1" applyAlignment="1">
      <alignment vertical="center"/>
    </xf>
    <xf numFmtId="0" fontId="27" fillId="5" borderId="13" xfId="49" applyFont="1" applyFill="1" applyBorder="1" applyAlignment="1">
      <alignment horizontal="center" vertical="center"/>
    </xf>
    <xf numFmtId="0" fontId="43" fillId="5" borderId="14" xfId="48" applyFont="1" applyFill="1" applyBorder="1" applyAlignment="1">
      <alignment horizontal="left" vertical="center"/>
    </xf>
    <xf numFmtId="0" fontId="9" fillId="4" borderId="15" xfId="48" applyNumberFormat="1" applyFont="1" applyFill="1" applyBorder="1" applyAlignment="1">
      <alignment horizontal="left" vertical="center"/>
    </xf>
    <xf numFmtId="0" fontId="72" fillId="4" borderId="23" xfId="0" applyFont="1" applyFill="1" applyBorder="1"/>
    <xf numFmtId="0" fontId="72" fillId="4" borderId="20" xfId="0" applyFont="1" applyFill="1" applyBorder="1"/>
    <xf numFmtId="2" fontId="43" fillId="5" borderId="14" xfId="0" applyNumberFormat="1" applyFont="1" applyFill="1" applyBorder="1"/>
    <xf numFmtId="0" fontId="43" fillId="5" borderId="24" xfId="0" applyFont="1" applyFill="1" applyBorder="1"/>
    <xf numFmtId="0" fontId="27" fillId="5" borderId="25" xfId="0" applyFont="1" applyFill="1" applyBorder="1"/>
    <xf numFmtId="0" fontId="27" fillId="5" borderId="26" xfId="0" applyFont="1" applyFill="1" applyBorder="1"/>
    <xf numFmtId="0" fontId="61" fillId="4" borderId="14" xfId="49" applyFont="1" applyFill="1" applyBorder="1" applyAlignment="1">
      <alignment vertical="center"/>
    </xf>
    <xf numFmtId="0" fontId="27" fillId="4" borderId="15" xfId="48" applyNumberFormat="1" applyFont="1" applyFill="1" applyBorder="1" applyAlignment="1">
      <alignment horizontal="left" vertical="center"/>
    </xf>
    <xf numFmtId="0" fontId="127" fillId="4" borderId="16" xfId="48" applyNumberFormat="1" applyFont="1" applyFill="1" applyBorder="1" applyAlignment="1">
      <alignment horizontal="left" vertical="center"/>
    </xf>
    <xf numFmtId="0" fontId="5" fillId="5" borderId="16" xfId="49" applyFont="1" applyFill="1" applyBorder="1" applyAlignment="1">
      <alignment vertical="center"/>
    </xf>
    <xf numFmtId="0" fontId="128" fillId="0" borderId="0" xfId="0" applyFont="1" applyAlignment="1">
      <alignment vertical="center"/>
    </xf>
    <xf numFmtId="0" fontId="128" fillId="0" borderId="0" xfId="0" applyFont="1" applyBorder="1" applyAlignment="1">
      <alignment vertical="center"/>
    </xf>
    <xf numFmtId="43" fontId="131" fillId="0" borderId="0" xfId="50" applyFont="1" applyBorder="1" applyAlignment="1">
      <alignment vertical="center" wrapText="1"/>
    </xf>
    <xf numFmtId="0" fontId="39" fillId="0" borderId="15" xfId="46" applyFont="1" applyFill="1" applyBorder="1" applyAlignment="1">
      <alignment horizontal="center" vertical="center"/>
    </xf>
    <xf numFmtId="0" fontId="39" fillId="0" borderId="16" xfId="46" applyFont="1" applyFill="1" applyBorder="1" applyAlignment="1">
      <alignment horizontal="center" vertical="center"/>
    </xf>
    <xf numFmtId="0" fontId="105" fillId="0" borderId="16" xfId="46" applyFont="1" applyFill="1" applyBorder="1" applyAlignment="1">
      <alignment horizontal="center" vertical="center"/>
    </xf>
    <xf numFmtId="165" fontId="19" fillId="0" borderId="13" xfId="16" applyNumberFormat="1" applyFont="1" applyFill="1" applyBorder="1" applyAlignment="1">
      <alignment horizontal="right" vertical="center"/>
    </xf>
    <xf numFmtId="165" fontId="19" fillId="0" borderId="13" xfId="0" applyNumberFormat="1" applyFont="1" applyFill="1" applyBorder="1" applyAlignment="1">
      <alignment horizontal="right" vertical="center"/>
    </xf>
    <xf numFmtId="165" fontId="19" fillId="0" borderId="13" xfId="0" applyNumberFormat="1" applyFont="1" applyBorder="1" applyAlignment="1">
      <alignment vertical="center"/>
    </xf>
    <xf numFmtId="165" fontId="19" fillId="0" borderId="13" xfId="16" quotePrefix="1" applyNumberFormat="1" applyFont="1" applyFill="1" applyBorder="1" applyAlignment="1">
      <alignment horizontal="center" vertical="center"/>
    </xf>
    <xf numFmtId="165" fontId="19" fillId="0" borderId="13" xfId="16" applyNumberFormat="1" applyFont="1" applyFill="1" applyBorder="1" applyAlignment="1">
      <alignment horizontal="center" vertical="center"/>
    </xf>
    <xf numFmtId="3" fontId="39" fillId="5" borderId="15" xfId="48" applyNumberFormat="1" applyFont="1" applyFill="1" applyBorder="1" applyAlignment="1">
      <alignment horizontal="center" vertical="center"/>
    </xf>
    <xf numFmtId="0" fontId="39" fillId="5" borderId="16" xfId="48" applyFont="1" applyFill="1" applyBorder="1" applyAlignment="1">
      <alignment vertical="center"/>
    </xf>
    <xf numFmtId="0" fontId="130" fillId="0" borderId="0" xfId="46" applyFont="1" applyFill="1" applyBorder="1" applyAlignment="1">
      <alignment horizontal="left" vertical="center"/>
    </xf>
    <xf numFmtId="0" fontId="129" fillId="0" borderId="0" xfId="46" applyFont="1" applyFill="1" applyBorder="1" applyAlignment="1">
      <alignment horizontal="left" vertical="center"/>
    </xf>
    <xf numFmtId="164" fontId="39" fillId="0" borderId="15" xfId="50" applyNumberFormat="1" applyFont="1" applyBorder="1" applyAlignment="1">
      <alignment horizontal="center" vertical="center" wrapText="1"/>
    </xf>
    <xf numFmtId="0" fontId="20" fillId="0" borderId="14" xfId="46" applyFont="1" applyFill="1" applyBorder="1" applyAlignment="1">
      <alignment horizontal="center" vertical="center"/>
    </xf>
    <xf numFmtId="0" fontId="10" fillId="0" borderId="16" xfId="46" applyFont="1" applyFill="1" applyBorder="1" applyAlignment="1">
      <alignment horizontal="center" vertical="center"/>
    </xf>
    <xf numFmtId="9" fontId="39" fillId="0" borderId="15" xfId="62" applyFont="1" applyBorder="1" applyAlignment="1">
      <alignment horizontal="center" vertical="center" wrapText="1"/>
    </xf>
    <xf numFmtId="49" fontId="10" fillId="0" borderId="16" xfId="0" applyNumberFormat="1" applyFont="1" applyFill="1" applyBorder="1" applyAlignment="1">
      <alignment vertical="center"/>
    </xf>
    <xf numFmtId="43" fontId="133" fillId="0" borderId="15" xfId="50" applyFont="1" applyBorder="1" applyAlignment="1">
      <alignment vertical="center" wrapText="1"/>
    </xf>
    <xf numFmtId="0" fontId="134" fillId="0" borderId="16" xfId="0" applyFont="1" applyBorder="1" applyAlignment="1">
      <alignment vertical="center"/>
    </xf>
    <xf numFmtId="0" fontId="27" fillId="0" borderId="14" xfId="0" quotePrefix="1" applyFont="1" applyBorder="1" applyAlignment="1">
      <alignment horizontal="left" vertical="center"/>
    </xf>
    <xf numFmtId="0" fontId="39" fillId="0" borderId="16" xfId="0" applyFont="1" applyBorder="1" applyAlignment="1">
      <alignment vertical="center"/>
    </xf>
    <xf numFmtId="0" fontId="135" fillId="0" borderId="15" xfId="0" applyFont="1" applyBorder="1" applyAlignment="1">
      <alignment vertical="center"/>
    </xf>
    <xf numFmtId="0" fontId="135" fillId="0" borderId="16" xfId="0" applyFont="1" applyBorder="1" applyAlignment="1">
      <alignment vertical="center" wrapText="1"/>
    </xf>
    <xf numFmtId="0" fontId="132" fillId="0" borderId="14" xfId="48" applyFont="1" applyFill="1" applyBorder="1" applyAlignment="1">
      <alignment horizontal="left" vertical="center"/>
    </xf>
    <xf numFmtId="0" fontId="6" fillId="4" borderId="15" xfId="0" applyFont="1" applyFill="1" applyBorder="1" applyAlignment="1">
      <alignment vertical="center"/>
    </xf>
    <xf numFmtId="0" fontId="39" fillId="0" borderId="15" xfId="0" applyFont="1" applyBorder="1" applyAlignment="1">
      <alignment vertical="center"/>
    </xf>
    <xf numFmtId="0" fontId="84" fillId="4" borderId="15" xfId="0" applyFont="1" applyFill="1" applyBorder="1" applyAlignment="1">
      <alignment vertical="center"/>
    </xf>
    <xf numFmtId="0" fontId="20" fillId="0" borderId="13" xfId="46" applyFont="1" applyFill="1" applyBorder="1" applyAlignment="1">
      <alignment horizontal="left" vertical="center"/>
    </xf>
    <xf numFmtId="0" fontId="13" fillId="0" borderId="13" xfId="0" applyFont="1" applyBorder="1" applyAlignment="1">
      <alignment vertical="center"/>
    </xf>
    <xf numFmtId="0" fontId="39" fillId="4" borderId="15" xfId="0" applyFont="1" applyFill="1" applyBorder="1" applyAlignment="1">
      <alignment vertical="center"/>
    </xf>
    <xf numFmtId="3" fontId="39" fillId="0" borderId="15" xfId="48" applyNumberFormat="1" applyFont="1" applyFill="1" applyBorder="1" applyAlignment="1">
      <alignment horizontal="center" vertical="center" wrapText="1"/>
    </xf>
    <xf numFmtId="0" fontId="13" fillId="0" borderId="15" xfId="0" applyFont="1" applyBorder="1" applyAlignment="1">
      <alignment vertical="center"/>
    </xf>
    <xf numFmtId="0" fontId="13" fillId="0" borderId="15" xfId="0" applyFont="1" applyBorder="1" applyAlignment="1">
      <alignment horizontal="left" vertical="center"/>
    </xf>
    <xf numFmtId="0" fontId="19" fillId="0" borderId="14" xfId="0" applyFont="1" applyBorder="1" applyAlignment="1">
      <alignment vertical="center"/>
    </xf>
    <xf numFmtId="3" fontId="40" fillId="0" borderId="15" xfId="48" applyNumberFormat="1" applyFont="1" applyFill="1" applyBorder="1" applyAlignment="1">
      <alignment vertical="center" wrapText="1"/>
    </xf>
    <xf numFmtId="0" fontId="61" fillId="0" borderId="15" xfId="0" applyFont="1" applyBorder="1" applyAlignment="1">
      <alignment vertical="center"/>
    </xf>
    <xf numFmtId="0" fontId="27" fillId="0" borderId="14" xfId="0" applyFont="1" applyBorder="1" applyAlignment="1">
      <alignment horizontal="left" vertical="top"/>
    </xf>
    <xf numFmtId="43" fontId="20" fillId="0" borderId="15" xfId="50" applyFont="1" applyBorder="1" applyAlignment="1">
      <alignment horizontal="left" vertical="center"/>
    </xf>
    <xf numFmtId="43" fontId="20" fillId="0" borderId="13" xfId="50" applyFont="1" applyBorder="1" applyAlignment="1">
      <alignment vertical="center"/>
    </xf>
    <xf numFmtId="0" fontId="20" fillId="0" borderId="0" xfId="0" quotePrefix="1" applyFont="1" applyFill="1" applyBorder="1" applyAlignment="1">
      <alignment vertical="top"/>
    </xf>
    <xf numFmtId="0" fontId="20" fillId="0" borderId="0" xfId="0" applyFont="1" applyFill="1" applyBorder="1" applyAlignment="1">
      <alignment vertical="top"/>
    </xf>
    <xf numFmtId="0" fontId="116" fillId="0" borderId="0" xfId="0" quotePrefix="1" applyFont="1" applyFill="1" applyBorder="1" applyAlignment="1">
      <alignment vertical="top"/>
    </xf>
    <xf numFmtId="0" fontId="116" fillId="0" borderId="0" xfId="0" applyFont="1" applyFill="1" applyBorder="1" applyAlignment="1">
      <alignment vertical="top"/>
    </xf>
    <xf numFmtId="164" fontId="39" fillId="0" borderId="16" xfId="50" applyNumberFormat="1" applyFont="1" applyBorder="1" applyAlignment="1">
      <alignment horizontal="left" vertical="center" wrapText="1"/>
    </xf>
    <xf numFmtId="4" fontId="11" fillId="0" borderId="14" xfId="16" applyNumberFormat="1" applyFont="1" applyFill="1" applyBorder="1" applyAlignment="1">
      <alignment horizontal="right" vertical="center"/>
    </xf>
    <xf numFmtId="0" fontId="11" fillId="0" borderId="13" xfId="0" applyFont="1" applyFill="1" applyBorder="1"/>
    <xf numFmtId="0" fontId="6" fillId="0" borderId="14" xfId="0" applyFont="1" applyFill="1" applyBorder="1" applyAlignment="1">
      <alignment horizontal="left" vertical="center"/>
    </xf>
    <xf numFmtId="0" fontId="84" fillId="0" borderId="14" xfId="0" quotePrefix="1" applyFont="1" applyFill="1" applyBorder="1" applyAlignment="1">
      <alignment horizontal="left" vertical="top"/>
    </xf>
    <xf numFmtId="0" fontId="10" fillId="0" borderId="15" xfId="0" applyFont="1" applyFill="1" applyBorder="1" applyAlignment="1">
      <alignment vertical="center"/>
    </xf>
    <xf numFmtId="0" fontId="86" fillId="0" borderId="13" xfId="59" applyFont="1" applyFill="1" applyBorder="1" applyAlignment="1">
      <alignment vertical="center"/>
    </xf>
    <xf numFmtId="0" fontId="85" fillId="0" borderId="15" xfId="59" applyFont="1" applyFill="1" applyBorder="1" applyAlignment="1">
      <alignment horizontal="center" vertical="center"/>
    </xf>
    <xf numFmtId="0" fontId="85" fillId="0" borderId="16" xfId="59" applyFont="1" applyFill="1" applyBorder="1" applyAlignment="1">
      <alignment horizontal="center" vertical="center"/>
    </xf>
    <xf numFmtId="49" fontId="39" fillId="0" borderId="13" xfId="61" applyNumberFormat="1" applyFont="1" applyFill="1" applyBorder="1" applyAlignment="1">
      <alignment vertical="center"/>
    </xf>
    <xf numFmtId="0" fontId="13" fillId="0" borderId="15" xfId="0" applyFont="1" applyFill="1" applyBorder="1"/>
    <xf numFmtId="0" fontId="13" fillId="0" borderId="13" xfId="0" applyFont="1" applyFill="1" applyBorder="1" applyAlignment="1">
      <alignment horizontal="left"/>
    </xf>
    <xf numFmtId="0" fontId="13" fillId="0" borderId="14" xfId="0" applyFont="1" applyFill="1" applyBorder="1"/>
    <xf numFmtId="0" fontId="13" fillId="0" borderId="16" xfId="0" applyFont="1" applyFill="1" applyBorder="1"/>
    <xf numFmtId="0" fontId="22" fillId="0" borderId="13" xfId="45" applyFont="1" applyFill="1" applyBorder="1" applyAlignment="1">
      <alignment horizontal="center" vertical="center"/>
    </xf>
    <xf numFmtId="17" fontId="22" fillId="0" borderId="13" xfId="45" applyNumberFormat="1" applyFont="1" applyFill="1" applyBorder="1" applyAlignment="1">
      <alignment horizontal="center" vertical="center"/>
    </xf>
    <xf numFmtId="165" fontId="19" fillId="0" borderId="14" xfId="16" quotePrefix="1" applyNumberFormat="1" applyFont="1" applyFill="1" applyBorder="1" applyAlignment="1">
      <alignment horizontal="center" vertical="center"/>
    </xf>
    <xf numFmtId="165" fontId="19" fillId="0" borderId="13" xfId="0" applyNumberFormat="1" applyFont="1" applyFill="1" applyBorder="1"/>
    <xf numFmtId="0" fontId="22" fillId="0" borderId="15" xfId="45" applyFont="1" applyFill="1" applyBorder="1" applyAlignment="1">
      <alignment horizontal="center" vertical="center"/>
    </xf>
    <xf numFmtId="0" fontId="22" fillId="0" borderId="16" xfId="45" applyFont="1" applyFill="1" applyBorder="1" applyAlignment="1">
      <alignment horizontal="center" vertical="center"/>
    </xf>
    <xf numFmtId="0" fontId="22" fillId="0" borderId="15" xfId="45" applyFont="1" applyFill="1" applyBorder="1" applyAlignment="1">
      <alignment vertical="center"/>
    </xf>
    <xf numFmtId="0" fontId="22" fillId="0" borderId="13" xfId="45" applyFont="1" applyFill="1" applyBorder="1" applyAlignment="1">
      <alignment vertical="center"/>
    </xf>
    <xf numFmtId="165" fontId="84" fillId="0" borderId="14" xfId="16" applyNumberFormat="1" applyFont="1" applyFill="1" applyBorder="1" applyAlignment="1">
      <alignment horizontal="right" vertical="center"/>
    </xf>
    <xf numFmtId="0" fontId="85" fillId="0" borderId="15" xfId="0" applyFont="1" applyFill="1" applyBorder="1" applyAlignment="1">
      <alignment vertical="center"/>
    </xf>
    <xf numFmtId="0" fontId="39" fillId="0" borderId="13" xfId="46" applyFont="1" applyFill="1" applyBorder="1" applyAlignment="1">
      <alignment horizontal="center" vertical="center"/>
    </xf>
    <xf numFmtId="0" fontId="88" fillId="0" borderId="13" xfId="0" applyFont="1" applyFill="1" applyBorder="1"/>
    <xf numFmtId="0" fontId="84" fillId="0" borderId="14" xfId="59" applyFont="1" applyFill="1" applyBorder="1" applyAlignment="1">
      <alignment vertical="center"/>
    </xf>
    <xf numFmtId="0" fontId="27" fillId="0" borderId="14" xfId="59" applyFont="1" applyFill="1" applyBorder="1" applyAlignment="1">
      <alignment vertical="center"/>
    </xf>
    <xf numFmtId="0" fontId="26" fillId="0" borderId="15" xfId="59" applyFont="1" applyFill="1" applyBorder="1" applyAlignment="1">
      <alignment horizontal="center" vertical="center"/>
    </xf>
    <xf numFmtId="0" fontId="26" fillId="0" borderId="16" xfId="59" applyFont="1" applyFill="1" applyBorder="1" applyAlignment="1">
      <alignment horizontal="center" vertical="center"/>
    </xf>
    <xf numFmtId="0" fontId="109" fillId="0" borderId="15" xfId="59" applyFont="1" applyFill="1" applyBorder="1" applyAlignment="1">
      <alignment horizontal="center" vertical="center"/>
    </xf>
    <xf numFmtId="0" fontId="109" fillId="0" borderId="16" xfId="59" applyFont="1" applyFill="1" applyBorder="1" applyAlignment="1">
      <alignment horizontal="center" vertical="center"/>
    </xf>
    <xf numFmtId="0" fontId="6" fillId="0" borderId="14" xfId="60" applyFont="1" applyFill="1" applyBorder="1" applyAlignment="1">
      <alignment vertical="center"/>
    </xf>
    <xf numFmtId="0" fontId="6" fillId="0" borderId="16" xfId="59" applyFont="1" applyFill="1" applyBorder="1" applyAlignment="1">
      <alignment horizontal="left" vertical="center"/>
    </xf>
    <xf numFmtId="0" fontId="84" fillId="0" borderId="13" xfId="0" applyFont="1" applyFill="1" applyBorder="1" applyAlignment="1">
      <alignment horizontal="left" vertical="center"/>
    </xf>
    <xf numFmtId="0" fontId="46" fillId="0" borderId="13" xfId="0" applyFont="1" applyFill="1" applyBorder="1"/>
    <xf numFmtId="3" fontId="39" fillId="0" borderId="15" xfId="0" applyNumberFormat="1" applyFont="1" applyFill="1" applyBorder="1" applyAlignment="1">
      <alignment horizontal="center"/>
    </xf>
    <xf numFmtId="0" fontId="84" fillId="0" borderId="13" xfId="46" applyFont="1" applyFill="1" applyBorder="1" applyAlignment="1">
      <alignment horizontal="left" vertical="center"/>
    </xf>
    <xf numFmtId="0" fontId="39" fillId="0" borderId="13" xfId="0" applyFont="1" applyFill="1" applyBorder="1"/>
    <xf numFmtId="165" fontId="11" fillId="0" borderId="14" xfId="0" applyNumberFormat="1" applyFont="1" applyFill="1" applyBorder="1" applyAlignment="1">
      <alignment horizontal="right" vertical="center"/>
    </xf>
    <xf numFmtId="49" fontId="29" fillId="0" borderId="13" xfId="61" applyNumberFormat="1" applyFont="1" applyFill="1" applyBorder="1" applyAlignment="1">
      <alignment vertical="center"/>
    </xf>
    <xf numFmtId="0" fontId="46" fillId="0" borderId="13" xfId="0" applyNumberFormat="1" applyFont="1" applyFill="1" applyBorder="1"/>
    <xf numFmtId="0" fontId="37" fillId="0" borderId="13" xfId="58" applyFont="1" applyFill="1" applyBorder="1" applyAlignment="1">
      <alignment horizontal="center" vertical="center"/>
    </xf>
    <xf numFmtId="0" fontId="10" fillId="0" borderId="13" xfId="45" applyNumberFormat="1" applyFont="1" applyFill="1" applyBorder="1" applyAlignment="1">
      <alignment horizontal="center" vertical="center"/>
    </xf>
    <xf numFmtId="0" fontId="69" fillId="0" borderId="15" xfId="0" applyFont="1" applyFill="1" applyBorder="1"/>
    <xf numFmtId="167" fontId="39" fillId="0" borderId="14" xfId="45" applyNumberFormat="1" applyFont="1" applyFill="1" applyBorder="1" applyAlignment="1">
      <alignment horizontal="left" vertical="center"/>
    </xf>
    <xf numFmtId="167" fontId="6" fillId="0" borderId="14" xfId="45" applyNumberFormat="1" applyFont="1" applyFill="1" applyBorder="1" applyAlignment="1">
      <alignment horizontal="center" vertical="center"/>
    </xf>
    <xf numFmtId="0" fontId="9" fillId="0" borderId="14" xfId="48" applyFont="1" applyFill="1" applyBorder="1" applyAlignment="1">
      <alignment vertical="center"/>
    </xf>
    <xf numFmtId="0" fontId="111" fillId="0" borderId="22" xfId="45" applyFont="1" applyFill="1" applyBorder="1" applyAlignment="1">
      <alignment vertical="center"/>
    </xf>
    <xf numFmtId="0" fontId="111" fillId="0" borderId="23" xfId="45" applyFont="1" applyFill="1" applyBorder="1" applyAlignment="1">
      <alignment horizontal="center" vertical="center"/>
    </xf>
    <xf numFmtId="0" fontId="10" fillId="0" borderId="20" xfId="45" applyFont="1" applyFill="1" applyBorder="1" applyAlignment="1">
      <alignment vertical="center"/>
    </xf>
    <xf numFmtId="0" fontId="27" fillId="0" borderId="13" xfId="58" applyFont="1" applyFill="1" applyBorder="1" applyAlignment="1">
      <alignment horizontal="left" vertical="center"/>
    </xf>
    <xf numFmtId="0" fontId="20" fillId="0" borderId="23" xfId="45" applyFont="1" applyFill="1" applyBorder="1" applyAlignment="1">
      <alignment horizontal="center" vertical="center"/>
    </xf>
    <xf numFmtId="0" fontId="20" fillId="0" borderId="20" xfId="45" applyFont="1" applyFill="1" applyBorder="1" applyAlignment="1">
      <alignment horizontal="center" vertical="center"/>
    </xf>
    <xf numFmtId="4" fontId="6" fillId="0" borderId="13" xfId="16" applyNumberFormat="1" applyFont="1" applyFill="1" applyBorder="1" applyAlignment="1">
      <alignment horizontal="right" vertical="center"/>
    </xf>
    <xf numFmtId="0" fontId="38" fillId="0" borderId="14" xfId="58" applyFont="1" applyFill="1" applyBorder="1" applyAlignment="1">
      <alignment horizontal="center" vertical="center"/>
    </xf>
    <xf numFmtId="0" fontId="38" fillId="0" borderId="14" xfId="58" applyFont="1" applyFill="1" applyBorder="1" applyAlignment="1">
      <alignment vertical="center"/>
    </xf>
    <xf numFmtId="0" fontId="39" fillId="0" borderId="21" xfId="0" applyNumberFormat="1" applyFont="1" applyFill="1" applyBorder="1"/>
    <xf numFmtId="0" fontId="39" fillId="0" borderId="22" xfId="0" applyNumberFormat="1" applyFont="1" applyFill="1" applyBorder="1"/>
    <xf numFmtId="0" fontId="39" fillId="0" borderId="23" xfId="0" applyNumberFormat="1" applyFont="1" applyFill="1" applyBorder="1"/>
    <xf numFmtId="0" fontId="10" fillId="0" borderId="20" xfId="49" applyFont="1" applyFill="1" applyBorder="1" applyAlignment="1">
      <alignment horizontal="center" vertical="center"/>
    </xf>
    <xf numFmtId="4" fontId="6" fillId="0" borderId="20" xfId="16" applyNumberFormat="1" applyFont="1" applyFill="1" applyBorder="1" applyAlignment="1">
      <alignment horizontal="right" vertical="center"/>
    </xf>
    <xf numFmtId="0" fontId="39" fillId="0" borderId="14" xfId="0" applyNumberFormat="1" applyFont="1" applyFill="1" applyBorder="1" applyAlignment="1">
      <alignment vertical="center"/>
    </xf>
    <xf numFmtId="0" fontId="39" fillId="0" borderId="29" xfId="48" applyFont="1" applyFill="1" applyBorder="1" applyAlignment="1">
      <alignment horizontal="left" vertical="center"/>
    </xf>
    <xf numFmtId="0" fontId="19" fillId="0" borderId="30" xfId="0" applyFont="1" applyFill="1" applyBorder="1"/>
    <xf numFmtId="0" fontId="19" fillId="0" borderId="31" xfId="0" applyFont="1" applyFill="1" applyBorder="1"/>
    <xf numFmtId="0" fontId="20" fillId="0" borderId="31" xfId="45" applyFont="1" applyFill="1" applyBorder="1" applyAlignment="1">
      <alignment horizontal="center" vertical="center"/>
    </xf>
    <xf numFmtId="0" fontId="20" fillId="0" borderId="32" xfId="45" applyFont="1" applyFill="1" applyBorder="1" applyAlignment="1">
      <alignment horizontal="center" vertical="center"/>
    </xf>
    <xf numFmtId="0" fontId="38" fillId="0" borderId="15" xfId="58" applyFont="1" applyFill="1" applyBorder="1" applyAlignment="1">
      <alignment vertical="center"/>
    </xf>
    <xf numFmtId="0" fontId="38" fillId="0" borderId="16" xfId="58" applyFont="1" applyFill="1" applyBorder="1" applyAlignment="1">
      <alignment vertical="center"/>
    </xf>
    <xf numFmtId="0" fontId="6" fillId="0" borderId="14" xfId="58" applyFont="1" applyFill="1" applyBorder="1" applyAlignment="1">
      <alignment vertical="center"/>
    </xf>
    <xf numFmtId="0" fontId="19" fillId="0" borderId="0" xfId="0" applyFont="1" applyFill="1" applyBorder="1"/>
    <xf numFmtId="0" fontId="19" fillId="0" borderId="13" xfId="45" applyFont="1" applyFill="1" applyBorder="1" applyAlignment="1">
      <alignment horizontal="center" vertical="center"/>
    </xf>
    <xf numFmtId="0" fontId="11" fillId="0" borderId="13" xfId="45" applyFont="1" applyFill="1" applyBorder="1" applyAlignment="1">
      <alignment horizontal="center" vertical="center"/>
    </xf>
    <xf numFmtId="0" fontId="19" fillId="0" borderId="20" xfId="49" applyFont="1" applyFill="1" applyBorder="1" applyAlignment="1">
      <alignment horizontal="center" vertical="center"/>
    </xf>
    <xf numFmtId="0" fontId="19" fillId="0" borderId="16" xfId="49" applyFont="1" applyFill="1" applyBorder="1" applyAlignment="1">
      <alignment horizontal="center" vertical="center"/>
    </xf>
    <xf numFmtId="0" fontId="19" fillId="0" borderId="13" xfId="49" applyFont="1" applyFill="1" applyBorder="1" applyAlignment="1">
      <alignment horizontal="center" vertical="center"/>
    </xf>
    <xf numFmtId="0" fontId="11" fillId="0" borderId="13" xfId="49" applyFont="1" applyFill="1" applyBorder="1" applyAlignment="1">
      <alignment horizontal="center" vertical="center"/>
    </xf>
    <xf numFmtId="0" fontId="19" fillId="0" borderId="13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horizontal="center" vertical="center"/>
    </xf>
    <xf numFmtId="0" fontId="19" fillId="0" borderId="15" xfId="0" applyFont="1" applyFill="1" applyBorder="1"/>
    <xf numFmtId="0" fontId="19" fillId="0" borderId="13" xfId="0" applyFont="1" applyFill="1" applyBorder="1"/>
    <xf numFmtId="0" fontId="13" fillId="0" borderId="32" xfId="0" applyFont="1" applyFill="1" applyBorder="1"/>
    <xf numFmtId="0" fontId="39" fillId="0" borderId="29" xfId="0" applyNumberFormat="1" applyFont="1" applyFill="1" applyBorder="1"/>
    <xf numFmtId="0" fontId="19" fillId="0" borderId="32" xfId="0" applyFont="1" applyFill="1" applyBorder="1"/>
    <xf numFmtId="0" fontId="13" fillId="0" borderId="32" xfId="0" applyFont="1" applyFill="1" applyBorder="1" applyAlignment="1">
      <alignment horizontal="left"/>
    </xf>
    <xf numFmtId="0" fontId="111" fillId="0" borderId="15" xfId="45" applyFont="1" applyFill="1" applyBorder="1" applyAlignment="1">
      <alignment vertical="center"/>
    </xf>
    <xf numFmtId="0" fontId="84" fillId="0" borderId="13" xfId="48" applyFont="1" applyFill="1" applyBorder="1" applyAlignment="1">
      <alignment horizontal="left" vertical="center"/>
    </xf>
    <xf numFmtId="0" fontId="86" fillId="0" borderId="16" xfId="59" applyFont="1" applyFill="1" applyBorder="1" applyAlignment="1">
      <alignment horizontal="left" vertical="center"/>
    </xf>
    <xf numFmtId="0" fontId="86" fillId="0" borderId="13" xfId="59" applyFont="1" applyFill="1" applyBorder="1" applyAlignment="1">
      <alignment horizontal="center" vertical="center"/>
    </xf>
    <xf numFmtId="0" fontId="6" fillId="0" borderId="15" xfId="60" applyFont="1" applyFill="1" applyBorder="1" applyAlignment="1">
      <alignment horizontal="center" vertical="center"/>
    </xf>
    <xf numFmtId="0" fontId="6" fillId="0" borderId="16" xfId="60" applyFont="1" applyFill="1" applyBorder="1" applyAlignment="1">
      <alignment vertical="center"/>
    </xf>
    <xf numFmtId="9" fontId="6" fillId="0" borderId="15" xfId="60" applyNumberFormat="1" applyFont="1" applyFill="1" applyBorder="1" applyAlignment="1">
      <alignment horizontal="center" vertical="center"/>
    </xf>
    <xf numFmtId="0" fontId="6" fillId="0" borderId="15" xfId="60" applyFont="1" applyFill="1" applyBorder="1" applyAlignment="1">
      <alignment vertical="center"/>
    </xf>
    <xf numFmtId="0" fontId="27" fillId="0" borderId="13" xfId="59" applyFont="1" applyFill="1" applyBorder="1" applyAlignment="1">
      <alignment horizontal="center" vertical="center"/>
    </xf>
    <xf numFmtId="0" fontId="27" fillId="0" borderId="14" xfId="60" applyFont="1" applyFill="1" applyBorder="1" applyAlignment="1">
      <alignment vertical="center"/>
    </xf>
    <xf numFmtId="0" fontId="39" fillId="0" borderId="15" xfId="60" applyFont="1" applyFill="1" applyBorder="1" applyAlignment="1">
      <alignment vertical="center"/>
    </xf>
    <xf numFmtId="0" fontId="39" fillId="0" borderId="16" xfId="60" applyFont="1" applyFill="1" applyBorder="1" applyAlignment="1">
      <alignment vertical="center"/>
    </xf>
    <xf numFmtId="0" fontId="39" fillId="0" borderId="15" xfId="60" applyFont="1" applyFill="1" applyBorder="1" applyAlignment="1">
      <alignment horizontal="center" vertical="center"/>
    </xf>
    <xf numFmtId="0" fontId="39" fillId="0" borderId="15" xfId="0" applyFont="1" applyFill="1" applyBorder="1"/>
    <xf numFmtId="0" fontId="39" fillId="0" borderId="14" xfId="60" applyFont="1" applyFill="1" applyBorder="1" applyAlignment="1">
      <alignment vertical="center"/>
    </xf>
    <xf numFmtId="0" fontId="43" fillId="0" borderId="14" xfId="60" applyFont="1" applyFill="1" applyBorder="1" applyAlignment="1">
      <alignment vertical="center"/>
    </xf>
    <xf numFmtId="165" fontId="11" fillId="0" borderId="13" xfId="16" quotePrefix="1" applyNumberFormat="1" applyFont="1" applyFill="1" applyBorder="1" applyAlignment="1">
      <alignment horizontal="center" vertical="center"/>
    </xf>
    <xf numFmtId="171" fontId="39" fillId="0" borderId="15" xfId="50" applyNumberFormat="1" applyFont="1" applyFill="1" applyBorder="1" applyAlignment="1">
      <alignment horizontal="center" vertical="center"/>
    </xf>
    <xf numFmtId="0" fontId="20" fillId="0" borderId="16" xfId="46" applyFont="1" applyFill="1" applyBorder="1" applyAlignment="1">
      <alignment vertical="center"/>
    </xf>
    <xf numFmtId="167" fontId="39" fillId="0" borderId="14" xfId="59" applyNumberFormat="1" applyFont="1" applyFill="1" applyBorder="1" applyAlignment="1">
      <alignment horizontal="center" vertical="center"/>
    </xf>
    <xf numFmtId="3" fontId="39" fillId="4" borderId="15" xfId="51" applyNumberFormat="1" applyFont="1" applyFill="1" applyBorder="1" applyAlignment="1">
      <alignment horizontal="center" vertical="center"/>
    </xf>
    <xf numFmtId="3" fontId="39" fillId="0" borderId="15" xfId="51" applyNumberFormat="1" applyFont="1" applyFill="1" applyBorder="1" applyAlignment="1">
      <alignment horizontal="center" vertical="center"/>
    </xf>
    <xf numFmtId="169" fontId="39" fillId="5" borderId="15" xfId="50" applyNumberFormat="1" applyFont="1" applyFill="1" applyBorder="1" applyAlignment="1">
      <alignment horizontal="center" vertical="center"/>
    </xf>
    <xf numFmtId="3" fontId="39" fillId="4" borderId="15" xfId="50" applyNumberFormat="1" applyFont="1" applyFill="1" applyBorder="1" applyAlignment="1">
      <alignment horizontal="center"/>
    </xf>
    <xf numFmtId="0" fontId="136" fillId="0" borderId="14" xfId="64" applyFont="1" applyFill="1" applyBorder="1" applyAlignment="1">
      <alignment vertical="top"/>
    </xf>
    <xf numFmtId="0" fontId="11" fillId="0" borderId="15" xfId="59" applyFont="1" applyFill="1" applyBorder="1" applyAlignment="1">
      <alignment horizontal="left" vertical="center"/>
    </xf>
    <xf numFmtId="0" fontId="84" fillId="0" borderId="13" xfId="45" applyFont="1" applyFill="1" applyBorder="1" applyAlignment="1">
      <alignment horizontal="left" vertical="center"/>
    </xf>
    <xf numFmtId="0" fontId="39" fillId="5" borderId="15" xfId="0" applyFont="1" applyFill="1" applyBorder="1" applyAlignment="1">
      <alignment horizontal="center" vertical="center"/>
    </xf>
    <xf numFmtId="0" fontId="29" fillId="5" borderId="33" xfId="0" applyFont="1" applyFill="1" applyBorder="1" applyAlignment="1">
      <alignment horizontal="left" vertical="center"/>
    </xf>
    <xf numFmtId="0" fontId="9" fillId="0" borderId="15" xfId="0" applyFont="1" applyBorder="1" applyAlignment="1">
      <alignment horizontal="center" vertical="center"/>
    </xf>
    <xf numFmtId="0" fontId="125" fillId="4" borderId="12" xfId="58" applyFont="1" applyFill="1" applyBorder="1" applyAlignment="1">
      <alignment vertical="center"/>
    </xf>
    <xf numFmtId="0" fontId="125" fillId="4" borderId="24" xfId="0" applyFont="1" applyFill="1" applyBorder="1" applyAlignment="1">
      <alignment vertical="center"/>
    </xf>
    <xf numFmtId="0" fontId="22" fillId="4" borderId="25" xfId="45" applyFont="1" applyFill="1" applyBorder="1" applyAlignment="1">
      <alignment horizontal="center" vertical="center"/>
    </xf>
    <xf numFmtId="0" fontId="22" fillId="4" borderId="26" xfId="45" applyFont="1" applyFill="1" applyBorder="1" applyAlignment="1">
      <alignment horizontal="center" vertical="center"/>
    </xf>
    <xf numFmtId="0" fontId="125" fillId="4" borderId="13" xfId="58" applyFont="1" applyFill="1" applyBorder="1" applyAlignment="1">
      <alignment vertical="center"/>
    </xf>
    <xf numFmtId="0" fontId="125" fillId="4" borderId="14" xfId="0" applyFont="1" applyFill="1" applyBorder="1" applyAlignment="1">
      <alignment vertical="center"/>
    </xf>
    <xf numFmtId="1" fontId="9" fillId="4" borderId="15" xfId="45" applyNumberFormat="1" applyFont="1" applyFill="1" applyBorder="1" applyAlignment="1">
      <alignment horizontal="center" vertical="center"/>
    </xf>
    <xf numFmtId="0" fontId="9" fillId="4" borderId="16" xfId="45" applyFont="1" applyFill="1" applyBorder="1" applyAlignment="1">
      <alignment vertical="center"/>
    </xf>
    <xf numFmtId="0" fontId="9" fillId="4" borderId="13" xfId="58" applyFont="1" applyFill="1" applyBorder="1" applyAlignment="1">
      <alignment vertical="center"/>
    </xf>
    <xf numFmtId="0" fontId="9" fillId="4" borderId="14" xfId="60" applyFont="1" applyFill="1" applyBorder="1" applyAlignment="1">
      <alignment vertical="center"/>
    </xf>
    <xf numFmtId="1" fontId="39" fillId="4" borderId="15" xfId="45" applyNumberFormat="1" applyFont="1" applyFill="1" applyBorder="1" applyAlignment="1">
      <alignment horizontal="center" vertical="center"/>
    </xf>
    <xf numFmtId="0" fontId="9" fillId="4" borderId="16" xfId="45" applyFont="1" applyFill="1" applyBorder="1" applyAlignment="1">
      <alignment horizontal="left" vertical="center"/>
    </xf>
    <xf numFmtId="0" fontId="94" fillId="4" borderId="13" xfId="58" applyFont="1" applyFill="1" applyBorder="1" applyAlignment="1">
      <alignment vertical="center"/>
    </xf>
    <xf numFmtId="0" fontId="94" fillId="4" borderId="14" xfId="60" applyFont="1" applyFill="1" applyBorder="1" applyAlignment="1">
      <alignment vertical="center"/>
    </xf>
    <xf numFmtId="0" fontId="94" fillId="4" borderId="15" xfId="45" applyFont="1" applyFill="1" applyBorder="1" applyAlignment="1">
      <alignment horizontal="center" vertical="center"/>
    </xf>
    <xf numFmtId="0" fontId="94" fillId="4" borderId="16" xfId="45" applyFont="1" applyFill="1" applyBorder="1" applyAlignment="1">
      <alignment horizontal="left" vertical="center"/>
    </xf>
    <xf numFmtId="0" fontId="27" fillId="0" borderId="14" xfId="0" applyFont="1" applyBorder="1" applyAlignment="1">
      <alignment horizontal="left"/>
    </xf>
    <xf numFmtId="170" fontId="13" fillId="0" borderId="0" xfId="0" applyNumberFormat="1" applyFont="1"/>
    <xf numFmtId="43" fontId="43" fillId="0" borderId="32" xfId="16" applyFont="1" applyFill="1" applyBorder="1" applyAlignment="1">
      <alignment horizontal="right" vertical="center"/>
    </xf>
    <xf numFmtId="172" fontId="27" fillId="0" borderId="13" xfId="16" applyNumberFormat="1" applyFont="1" applyFill="1" applyBorder="1" applyAlignment="1">
      <alignment horizontal="right" vertical="center"/>
    </xf>
    <xf numFmtId="0" fontId="38" fillId="0" borderId="0" xfId="0" applyFont="1" applyFill="1" applyBorder="1" applyAlignment="1">
      <alignment horizontal="center" vertical="center"/>
    </xf>
    <xf numFmtId="0" fontId="27" fillId="4" borderId="0" xfId="0" applyFont="1" applyFill="1" applyBorder="1" applyAlignment="1">
      <alignment horizontal="center" vertical="center"/>
    </xf>
    <xf numFmtId="0" fontId="6" fillId="9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115" fillId="0" borderId="0" xfId="0" applyFont="1" applyFill="1" applyBorder="1" applyAlignment="1">
      <alignment horizontal="center" vertical="center"/>
    </xf>
    <xf numFmtId="0" fontId="33" fillId="0" borderId="0" xfId="56" applyFont="1" applyFill="1" applyBorder="1" applyAlignment="1">
      <alignment horizontal="left" vertical="center"/>
    </xf>
    <xf numFmtId="0" fontId="31" fillId="0" borderId="0" xfId="55" applyFill="1" applyBorder="1" applyAlignment="1">
      <alignment vertical="center"/>
    </xf>
    <xf numFmtId="43" fontId="43" fillId="0" borderId="28" xfId="16" applyFont="1" applyFill="1" applyBorder="1" applyAlignment="1">
      <alignment horizontal="right" vertical="center"/>
    </xf>
    <xf numFmtId="0" fontId="39" fillId="4" borderId="0" xfId="48" applyFont="1" applyFill="1" applyBorder="1" applyAlignment="1">
      <alignment horizontal="left" vertical="center"/>
    </xf>
    <xf numFmtId="0" fontId="20" fillId="0" borderId="0" xfId="44" quotePrefix="1" applyFont="1" applyFill="1" applyBorder="1" applyAlignment="1">
      <alignment horizontal="left" vertical="center"/>
    </xf>
    <xf numFmtId="0" fontId="20" fillId="0" borderId="0" xfId="44" applyFont="1" applyFill="1" applyBorder="1" applyAlignment="1">
      <alignment horizontal="center" vertical="center"/>
    </xf>
    <xf numFmtId="0" fontId="9" fillId="4" borderId="0" xfId="48" applyFont="1" applyFill="1" applyBorder="1" applyAlignment="1">
      <alignment horizontal="center" vertical="center"/>
    </xf>
    <xf numFmtId="1" fontId="6" fillId="4" borderId="0" xfId="48" applyNumberFormat="1" applyFont="1" applyFill="1" applyBorder="1" applyAlignment="1">
      <alignment horizontal="center" vertical="center"/>
    </xf>
    <xf numFmtId="49" fontId="39" fillId="5" borderId="0" xfId="61" applyNumberFormat="1" applyFont="1" applyFill="1" applyBorder="1" applyAlignment="1">
      <alignment vertical="center"/>
    </xf>
    <xf numFmtId="0" fontId="5" fillId="3" borderId="10" xfId="44" applyFont="1" applyFill="1" applyBorder="1" applyAlignment="1">
      <alignment horizontal="center" vertical="center"/>
    </xf>
    <xf numFmtId="0" fontId="5" fillId="3" borderId="11" xfId="44" applyFont="1" applyFill="1" applyBorder="1" applyAlignment="1">
      <alignment horizontal="center" vertical="center"/>
    </xf>
    <xf numFmtId="0" fontId="5" fillId="3" borderId="7" xfId="44" applyFont="1" applyFill="1" applyBorder="1" applyAlignment="1">
      <alignment horizontal="center" vertical="center"/>
    </xf>
    <xf numFmtId="0" fontId="5" fillId="3" borderId="9" xfId="44" applyFont="1" applyFill="1" applyBorder="1" applyAlignment="1">
      <alignment horizontal="center" vertical="center"/>
    </xf>
    <xf numFmtId="0" fontId="20" fillId="4" borderId="8" xfId="44" quotePrefix="1" applyFont="1" applyFill="1" applyBorder="1" applyAlignment="1">
      <alignment horizontal="left" vertical="center"/>
    </xf>
    <xf numFmtId="0" fontId="5" fillId="3" borderId="4" xfId="44" applyFont="1" applyFill="1" applyBorder="1" applyAlignment="1">
      <alignment horizontal="center" vertical="center"/>
    </xf>
    <xf numFmtId="0" fontId="5" fillId="3" borderId="6" xfId="44" applyFont="1" applyFill="1" applyBorder="1" applyAlignment="1">
      <alignment horizontal="center" vertical="center"/>
    </xf>
    <xf numFmtId="0" fontId="20" fillId="4" borderId="0" xfId="44" quotePrefix="1" applyFont="1" applyFill="1" applyBorder="1" applyAlignment="1">
      <alignment horizontal="left" vertical="center"/>
    </xf>
    <xf numFmtId="0" fontId="20" fillId="4" borderId="0" xfId="0" applyFont="1" applyFill="1" applyBorder="1"/>
    <xf numFmtId="0" fontId="20" fillId="0" borderId="16" xfId="46" applyFont="1" applyFill="1" applyBorder="1" applyAlignment="1">
      <alignment horizontal="center" vertical="center"/>
    </xf>
    <xf numFmtId="17" fontId="20" fillId="0" borderId="13" xfId="46" applyNumberFormat="1" applyFont="1" applyFill="1" applyBorder="1" applyAlignment="1">
      <alignment horizontal="center" vertical="center"/>
    </xf>
    <xf numFmtId="0" fontId="19" fillId="0" borderId="15" xfId="0" applyFont="1" applyBorder="1" applyAlignment="1">
      <alignment vertical="center"/>
    </xf>
    <xf numFmtId="0" fontId="19" fillId="0" borderId="13" xfId="0" applyFont="1" applyBorder="1" applyAlignment="1">
      <alignment vertical="center"/>
    </xf>
    <xf numFmtId="0" fontId="114" fillId="0" borderId="13" xfId="45" applyFont="1" applyFill="1" applyBorder="1" applyAlignment="1">
      <alignment horizontal="center" vertical="center"/>
    </xf>
    <xf numFmtId="0" fontId="114" fillId="4" borderId="13" xfId="45" applyFont="1" applyFill="1" applyBorder="1" applyAlignment="1">
      <alignment vertical="center"/>
    </xf>
    <xf numFmtId="0" fontId="114" fillId="4" borderId="13" xfId="45" applyFont="1" applyFill="1" applyBorder="1" applyAlignment="1">
      <alignment horizontal="center" vertical="center"/>
    </xf>
    <xf numFmtId="0" fontId="125" fillId="5" borderId="16" xfId="48" applyFont="1" applyFill="1" applyBorder="1" applyAlignment="1">
      <alignment horizontal="left" vertical="center"/>
    </xf>
    <xf numFmtId="0" fontId="125" fillId="5" borderId="14" xfId="48" applyFont="1" applyFill="1" applyBorder="1" applyAlignment="1">
      <alignment horizontal="left" vertical="center"/>
    </xf>
    <xf numFmtId="9" fontId="125" fillId="5" borderId="15" xfId="49" applyNumberFormat="1" applyFont="1" applyFill="1" applyBorder="1" applyAlignment="1">
      <alignment horizontal="center" vertical="center"/>
    </xf>
    <xf numFmtId="0" fontId="39" fillId="4" borderId="14" xfId="46" applyFont="1" applyFill="1" applyBorder="1" applyAlignment="1">
      <alignment horizontal="left" vertical="center"/>
    </xf>
    <xf numFmtId="2" fontId="39" fillId="4" borderId="16" xfId="46" applyNumberFormat="1" applyFont="1" applyFill="1" applyBorder="1" applyAlignment="1">
      <alignment horizontal="left" vertical="center"/>
    </xf>
    <xf numFmtId="165" fontId="19" fillId="0" borderId="13" xfId="0" applyNumberFormat="1" applyFont="1" applyBorder="1"/>
    <xf numFmtId="0" fontId="39" fillId="0" borderId="14" xfId="49" applyFont="1" applyFill="1" applyBorder="1" applyAlignment="1">
      <alignment horizontal="left" vertical="center"/>
    </xf>
    <xf numFmtId="0" fontId="39" fillId="0" borderId="15" xfId="49" applyFont="1" applyFill="1" applyBorder="1" applyAlignment="1">
      <alignment horizontal="left" vertical="center"/>
    </xf>
    <xf numFmtId="43" fontId="39" fillId="0" borderId="16" xfId="16" applyFont="1" applyFill="1" applyBorder="1" applyAlignment="1">
      <alignment horizontal="right" vertical="center"/>
    </xf>
    <xf numFmtId="0" fontId="20" fillId="0" borderId="12" xfId="52" applyFont="1" applyFill="1" applyBorder="1" applyAlignment="1">
      <alignment horizontal="center" vertical="center"/>
    </xf>
    <xf numFmtId="0" fontId="20" fillId="0" borderId="12" xfId="49" applyFont="1" applyFill="1" applyBorder="1" applyAlignment="1">
      <alignment horizontal="center" vertical="center"/>
    </xf>
    <xf numFmtId="4" fontId="19" fillId="0" borderId="12" xfId="16" applyNumberFormat="1" applyFont="1" applyFill="1" applyBorder="1" applyAlignment="1">
      <alignment horizontal="center" vertical="center"/>
    </xf>
    <xf numFmtId="0" fontId="19" fillId="0" borderId="12" xfId="0" applyFont="1" applyBorder="1"/>
    <xf numFmtId="0" fontId="20" fillId="0" borderId="13" xfId="49" applyFont="1" applyFill="1" applyBorder="1" applyAlignment="1">
      <alignment vertical="center"/>
    </xf>
    <xf numFmtId="0" fontId="20" fillId="0" borderId="13" xfId="0" applyFont="1" applyBorder="1" applyAlignment="1">
      <alignment vertical="center"/>
    </xf>
    <xf numFmtId="0" fontId="40" fillId="0" borderId="15" xfId="48" applyFont="1" applyFill="1" applyBorder="1" applyAlignment="1">
      <alignment vertical="center"/>
    </xf>
    <xf numFmtId="17" fontId="20" fillId="0" borderId="20" xfId="45" applyNumberFormat="1" applyFont="1" applyFill="1" applyBorder="1" applyAlignment="1">
      <alignment horizontal="center" vertical="center"/>
    </xf>
    <xf numFmtId="0" fontId="27" fillId="0" borderId="15" xfId="0" applyFont="1" applyBorder="1" applyAlignment="1">
      <alignment horizontal="left" vertical="top" wrapText="1"/>
    </xf>
    <xf numFmtId="0" fontId="27" fillId="0" borderId="16" xfId="0" applyFont="1" applyBorder="1" applyAlignment="1">
      <alignment horizontal="left" vertical="top" wrapText="1"/>
    </xf>
    <xf numFmtId="0" fontId="39" fillId="0" borderId="15" xfId="0" applyFont="1" applyFill="1" applyBorder="1" applyAlignment="1">
      <alignment horizontal="left" vertical="center"/>
    </xf>
    <xf numFmtId="0" fontId="39" fillId="0" borderId="16" xfId="0" applyFont="1" applyFill="1" applyBorder="1" applyAlignment="1">
      <alignment horizontal="left" vertical="center"/>
    </xf>
    <xf numFmtId="0" fontId="27" fillId="0" borderId="14" xfId="0" applyFont="1" applyFill="1" applyBorder="1" applyAlignment="1">
      <alignment horizontal="left" vertical="center"/>
    </xf>
    <xf numFmtId="0" fontId="27" fillId="0" borderId="15" xfId="0" applyFont="1" applyFill="1" applyBorder="1" applyAlignment="1">
      <alignment horizontal="left" vertical="center"/>
    </xf>
    <xf numFmtId="0" fontId="27" fillId="0" borderId="16" xfId="0" applyFont="1" applyFill="1" applyBorder="1" applyAlignment="1">
      <alignment horizontal="left" vertical="center"/>
    </xf>
    <xf numFmtId="0" fontId="27" fillId="0" borderId="14" xfId="0" applyFont="1" applyBorder="1" applyAlignment="1">
      <alignment horizontal="left" vertical="center"/>
    </xf>
    <xf numFmtId="0" fontId="27" fillId="0" borderId="15" xfId="0" applyFont="1" applyBorder="1" applyAlignment="1">
      <alignment horizontal="left" vertical="center"/>
    </xf>
    <xf numFmtId="0" fontId="27" fillId="0" borderId="16" xfId="0" applyFont="1" applyBorder="1" applyAlignment="1">
      <alignment horizontal="left" vertical="center"/>
    </xf>
    <xf numFmtId="0" fontId="39" fillId="5" borderId="16" xfId="48" applyFont="1" applyFill="1" applyBorder="1" applyAlignment="1">
      <alignment horizontal="left" vertical="center"/>
    </xf>
    <xf numFmtId="0" fontId="84" fillId="0" borderId="14" xfId="0" applyFont="1" applyBorder="1" applyAlignment="1">
      <alignment horizontal="left" vertical="center"/>
    </xf>
    <xf numFmtId="0" fontId="84" fillId="0" borderId="15" xfId="0" applyFont="1" applyBorder="1" applyAlignment="1">
      <alignment horizontal="left" vertical="center"/>
    </xf>
    <xf numFmtId="0" fontId="84" fillId="0" borderId="16" xfId="0" applyFont="1" applyBorder="1" applyAlignment="1">
      <alignment horizontal="left" vertical="center"/>
    </xf>
    <xf numFmtId="0" fontId="39" fillId="4" borderId="14" xfId="0" applyNumberFormat="1" applyFont="1" applyFill="1" applyBorder="1"/>
    <xf numFmtId="0" fontId="39" fillId="4" borderId="15" xfId="0" applyNumberFormat="1" applyFont="1" applyFill="1" applyBorder="1"/>
    <xf numFmtId="0" fontId="39" fillId="4" borderId="16" xfId="0" applyNumberFormat="1" applyFont="1" applyFill="1" applyBorder="1"/>
    <xf numFmtId="0" fontId="39" fillId="5" borderId="15" xfId="0" applyNumberFormat="1" applyFont="1" applyFill="1" applyBorder="1"/>
    <xf numFmtId="0" fontId="39" fillId="5" borderId="16" xfId="0" applyNumberFormat="1" applyFont="1" applyFill="1" applyBorder="1"/>
    <xf numFmtId="0" fontId="20" fillId="4" borderId="8" xfId="44" quotePrefix="1" applyFont="1" applyFill="1" applyBorder="1" applyAlignment="1">
      <alignment horizontal="left" vertical="center"/>
    </xf>
    <xf numFmtId="0" fontId="6" fillId="0" borderId="14" xfId="48" quotePrefix="1" applyFont="1" applyFill="1" applyBorder="1" applyAlignment="1">
      <alignment horizontal="left" vertical="center"/>
    </xf>
    <xf numFmtId="0" fontId="6" fillId="0" borderId="15" xfId="48" applyFont="1" applyFill="1" applyBorder="1" applyAlignment="1">
      <alignment horizontal="left" vertical="center"/>
    </xf>
    <xf numFmtId="0" fontId="6" fillId="0" borderId="16" xfId="48" applyFont="1" applyFill="1" applyBorder="1" applyAlignment="1">
      <alignment horizontal="left" vertical="center"/>
    </xf>
    <xf numFmtId="0" fontId="6" fillId="0" borderId="14" xfId="48" applyFont="1" applyFill="1" applyBorder="1" applyAlignment="1">
      <alignment horizontal="left" vertical="center"/>
    </xf>
    <xf numFmtId="0" fontId="84" fillId="4" borderId="14" xfId="59" applyFont="1" applyFill="1" applyBorder="1" applyAlignment="1">
      <alignment horizontal="left" vertical="center"/>
    </xf>
    <xf numFmtId="0" fontId="84" fillId="4" borderId="15" xfId="59" applyFont="1" applyFill="1" applyBorder="1" applyAlignment="1">
      <alignment horizontal="left" vertical="center"/>
    </xf>
    <xf numFmtId="0" fontId="84" fillId="4" borderId="16" xfId="59" applyFont="1" applyFill="1" applyBorder="1" applyAlignment="1">
      <alignment horizontal="left" vertical="center"/>
    </xf>
    <xf numFmtId="0" fontId="86" fillId="4" borderId="15" xfId="48" applyFont="1" applyFill="1" applyBorder="1" applyAlignment="1">
      <alignment horizontal="left" vertical="center"/>
    </xf>
    <xf numFmtId="0" fontId="86" fillId="4" borderId="16" xfId="48" applyFont="1" applyFill="1" applyBorder="1" applyAlignment="1">
      <alignment horizontal="left" vertical="center"/>
    </xf>
    <xf numFmtId="0" fontId="6" fillId="4" borderId="14" xfId="48" quotePrefix="1" applyFont="1" applyFill="1" applyBorder="1" applyAlignment="1">
      <alignment horizontal="left" vertical="center"/>
    </xf>
    <xf numFmtId="0" fontId="6" fillId="4" borderId="15" xfId="49" applyFont="1" applyFill="1" applyBorder="1" applyAlignment="1">
      <alignment horizontal="center" vertical="center"/>
    </xf>
    <xf numFmtId="0" fontId="27" fillId="4" borderId="14" xfId="48" applyFont="1" applyFill="1" applyBorder="1" applyAlignment="1">
      <alignment horizontal="left" vertical="center"/>
    </xf>
    <xf numFmtId="0" fontId="84" fillId="4" borderId="15" xfId="48" applyFont="1" applyFill="1" applyBorder="1" applyAlignment="1">
      <alignment horizontal="left" vertical="center"/>
    </xf>
    <xf numFmtId="0" fontId="84" fillId="4" borderId="16" xfId="48" applyFont="1" applyFill="1" applyBorder="1" applyAlignment="1">
      <alignment horizontal="left" vertical="center"/>
    </xf>
    <xf numFmtId="0" fontId="84" fillId="0" borderId="14" xfId="48" applyFont="1" applyFill="1" applyBorder="1" applyAlignment="1">
      <alignment horizontal="left" vertical="center"/>
    </xf>
    <xf numFmtId="0" fontId="84" fillId="0" borderId="15" xfId="48" applyFont="1" applyFill="1" applyBorder="1" applyAlignment="1">
      <alignment horizontal="left" vertical="center"/>
    </xf>
    <xf numFmtId="0" fontId="84" fillId="0" borderId="16" xfId="48" applyFont="1" applyFill="1" applyBorder="1" applyAlignment="1">
      <alignment horizontal="left" vertical="center"/>
    </xf>
    <xf numFmtId="0" fontId="6" fillId="4" borderId="15" xfId="48" applyFont="1" applyFill="1" applyBorder="1" applyAlignment="1">
      <alignment horizontal="left" vertical="center"/>
    </xf>
    <xf numFmtId="0" fontId="6" fillId="4" borderId="16" xfId="48" applyFont="1" applyFill="1" applyBorder="1" applyAlignment="1">
      <alignment horizontal="left" vertical="center"/>
    </xf>
    <xf numFmtId="0" fontId="84" fillId="5" borderId="14" xfId="48" applyFont="1" applyFill="1" applyBorder="1" applyAlignment="1">
      <alignment horizontal="left" vertical="center"/>
    </xf>
    <xf numFmtId="0" fontId="84" fillId="5" borderId="15" xfId="48" applyFont="1" applyFill="1" applyBorder="1" applyAlignment="1">
      <alignment horizontal="left" vertical="center"/>
    </xf>
    <xf numFmtId="0" fontId="84" fillId="5" borderId="16" xfId="48" applyFont="1" applyFill="1" applyBorder="1" applyAlignment="1">
      <alignment horizontal="left" vertical="center"/>
    </xf>
    <xf numFmtId="0" fontId="84" fillId="4" borderId="14" xfId="48" applyFont="1" applyFill="1" applyBorder="1" applyAlignment="1">
      <alignment vertical="center"/>
    </xf>
    <xf numFmtId="0" fontId="84" fillId="4" borderId="15" xfId="48" applyFont="1" applyFill="1" applyBorder="1" applyAlignment="1">
      <alignment vertical="center"/>
    </xf>
    <xf numFmtId="0" fontId="84" fillId="4" borderId="16" xfId="48" applyFont="1" applyFill="1" applyBorder="1" applyAlignment="1">
      <alignment vertical="center"/>
    </xf>
    <xf numFmtId="0" fontId="6" fillId="4" borderId="14" xfId="48" applyFont="1" applyFill="1" applyBorder="1" applyAlignment="1">
      <alignment horizontal="left" vertical="center"/>
    </xf>
    <xf numFmtId="0" fontId="43" fillId="4" borderId="14" xfId="0" applyFont="1" applyFill="1" applyBorder="1" applyAlignment="1">
      <alignment horizontal="left" vertical="center"/>
    </xf>
    <xf numFmtId="0" fontId="43" fillId="4" borderId="15" xfId="0" applyFont="1" applyFill="1" applyBorder="1" applyAlignment="1">
      <alignment horizontal="left" vertical="center"/>
    </xf>
    <xf numFmtId="0" fontId="84" fillId="5" borderId="37" xfId="0" applyFont="1" applyFill="1" applyBorder="1" applyAlignment="1">
      <alignment horizontal="left" vertical="center"/>
    </xf>
    <xf numFmtId="0" fontId="84" fillId="5" borderId="38" xfId="0" applyFont="1" applyFill="1" applyBorder="1" applyAlignment="1">
      <alignment horizontal="left" vertical="center"/>
    </xf>
    <xf numFmtId="0" fontId="84" fillId="5" borderId="14" xfId="0" applyFont="1" applyFill="1" applyBorder="1" applyAlignment="1">
      <alignment horizontal="left" vertical="center"/>
    </xf>
    <xf numFmtId="0" fontId="84" fillId="5" borderId="15" xfId="0" applyFont="1" applyFill="1" applyBorder="1" applyAlignment="1">
      <alignment horizontal="left" vertical="center"/>
    </xf>
    <xf numFmtId="0" fontId="84" fillId="0" borderId="14" xfId="59" applyFont="1" applyFill="1" applyBorder="1" applyAlignment="1">
      <alignment horizontal="left" vertical="center"/>
    </xf>
    <xf numFmtId="0" fontId="84" fillId="0" borderId="15" xfId="59" applyFont="1" applyFill="1" applyBorder="1" applyAlignment="1">
      <alignment horizontal="left" vertical="center"/>
    </xf>
    <xf numFmtId="0" fontId="84" fillId="5" borderId="14" xfId="59" applyFont="1" applyFill="1" applyBorder="1" applyAlignment="1">
      <alignment horizontal="left" vertical="center"/>
    </xf>
    <xf numFmtId="0" fontId="84" fillId="5" borderId="15" xfId="59" applyFont="1" applyFill="1" applyBorder="1" applyAlignment="1">
      <alignment horizontal="left" vertical="center"/>
    </xf>
    <xf numFmtId="3" fontId="6" fillId="0" borderId="15" xfId="59" applyNumberFormat="1" applyFont="1" applyFill="1" applyBorder="1" applyAlignment="1">
      <alignment horizontal="left" vertical="center"/>
    </xf>
    <xf numFmtId="0" fontId="6" fillId="5" borderId="15" xfId="48" applyFont="1" applyFill="1" applyBorder="1" applyAlignment="1">
      <alignment horizontal="left" vertical="center"/>
    </xf>
    <xf numFmtId="0" fontId="6" fillId="5" borderId="16" xfId="48" applyFont="1" applyFill="1" applyBorder="1" applyAlignment="1">
      <alignment horizontal="left" vertical="center"/>
    </xf>
    <xf numFmtId="0" fontId="6" fillId="0" borderId="14" xfId="60" applyFont="1" applyFill="1" applyBorder="1" applyAlignment="1">
      <alignment horizontal="left" vertical="center"/>
    </xf>
    <xf numFmtId="0" fontId="6" fillId="0" borderId="15" xfId="60" applyFont="1" applyFill="1" applyBorder="1" applyAlignment="1">
      <alignment horizontal="left" vertical="center"/>
    </xf>
    <xf numFmtId="0" fontId="6" fillId="0" borderId="16" xfId="60" applyFont="1" applyFill="1" applyBorder="1" applyAlignment="1">
      <alignment horizontal="left" vertical="center"/>
    </xf>
    <xf numFmtId="0" fontId="84" fillId="0" borderId="14" xfId="0" applyFont="1" applyBorder="1" applyAlignment="1">
      <alignment horizontal="left"/>
    </xf>
    <xf numFmtId="0" fontId="84" fillId="0" borderId="15" xfId="0" applyFont="1" applyBorder="1" applyAlignment="1">
      <alignment horizontal="left"/>
    </xf>
    <xf numFmtId="0" fontId="84" fillId="0" borderId="16" xfId="0" applyFont="1" applyBorder="1" applyAlignment="1">
      <alignment horizontal="left"/>
    </xf>
    <xf numFmtId="0" fontId="27" fillId="0" borderId="14" xfId="0" applyFont="1" applyFill="1" applyBorder="1" applyAlignment="1">
      <alignment horizontal="left"/>
    </xf>
    <xf numFmtId="0" fontId="84" fillId="0" borderId="15" xfId="0" applyFont="1" applyFill="1" applyBorder="1" applyAlignment="1">
      <alignment horizontal="left"/>
    </xf>
    <xf numFmtId="0" fontId="84" fillId="0" borderId="16" xfId="0" applyFont="1" applyFill="1" applyBorder="1" applyAlignment="1">
      <alignment horizontal="left"/>
    </xf>
    <xf numFmtId="0" fontId="84" fillId="0" borderId="14" xfId="0" applyFont="1" applyFill="1" applyBorder="1" applyAlignment="1">
      <alignment horizontal="left"/>
    </xf>
    <xf numFmtId="0" fontId="27" fillId="4" borderId="14" xfId="49" applyFont="1" applyFill="1" applyBorder="1" applyAlignment="1">
      <alignment horizontal="left" vertical="center"/>
    </xf>
    <xf numFmtId="0" fontId="9" fillId="4" borderId="14" xfId="0" applyNumberFormat="1" applyFont="1" applyFill="1" applyBorder="1"/>
    <xf numFmtId="0" fontId="9" fillId="4" borderId="15" xfId="0" applyNumberFormat="1" applyFont="1" applyFill="1" applyBorder="1"/>
    <xf numFmtId="0" fontId="9" fillId="4" borderId="16" xfId="0" applyNumberFormat="1" applyFont="1" applyFill="1" applyBorder="1"/>
    <xf numFmtId="0" fontId="27" fillId="0" borderId="14" xfId="48" applyFont="1" applyFill="1" applyBorder="1" applyAlignment="1">
      <alignment horizontal="left" vertical="center"/>
    </xf>
    <xf numFmtId="0" fontId="27" fillId="0" borderId="15" xfId="48" applyFont="1" applyFill="1" applyBorder="1" applyAlignment="1">
      <alignment horizontal="left" vertical="center"/>
    </xf>
    <xf numFmtId="0" fontId="6" fillId="4" borderId="14" xfId="0" applyNumberFormat="1" applyFont="1" applyFill="1" applyBorder="1"/>
    <xf numFmtId="0" fontId="6" fillId="4" borderId="15" xfId="0" applyNumberFormat="1" applyFont="1" applyFill="1" applyBorder="1"/>
    <xf numFmtId="0" fontId="6" fillId="4" borderId="16" xfId="0" applyNumberFormat="1" applyFont="1" applyFill="1" applyBorder="1"/>
    <xf numFmtId="0" fontId="39" fillId="4" borderId="15" xfId="48" applyNumberFormat="1" applyFont="1" applyFill="1" applyBorder="1" applyAlignment="1">
      <alignment horizontal="left" vertical="center"/>
    </xf>
    <xf numFmtId="0" fontId="39" fillId="4" borderId="16" xfId="48" applyNumberFormat="1" applyFont="1" applyFill="1" applyBorder="1" applyAlignment="1">
      <alignment horizontal="left" vertical="center"/>
    </xf>
    <xf numFmtId="0" fontId="39" fillId="0" borderId="15" xfId="48" applyNumberFormat="1" applyFont="1" applyFill="1" applyBorder="1" applyAlignment="1">
      <alignment horizontal="left" vertical="center"/>
    </xf>
    <xf numFmtId="0" fontId="39" fillId="0" borderId="16" xfId="48" applyNumberFormat="1" applyFont="1" applyFill="1" applyBorder="1" applyAlignment="1">
      <alignment horizontal="left" vertical="center"/>
    </xf>
    <xf numFmtId="0" fontId="39" fillId="0" borderId="14" xfId="0" applyNumberFormat="1" applyFont="1" applyFill="1" applyBorder="1"/>
    <xf numFmtId="0" fontId="39" fillId="0" borderId="15" xfId="0" applyNumberFormat="1" applyFont="1" applyFill="1" applyBorder="1"/>
    <xf numFmtId="0" fontId="39" fillId="0" borderId="16" xfId="0" applyNumberFormat="1" applyFont="1" applyFill="1" applyBorder="1"/>
    <xf numFmtId="0" fontId="27" fillId="0" borderId="14" xfId="60" applyFont="1" applyFill="1" applyBorder="1" applyAlignment="1">
      <alignment horizontal="left" vertical="center"/>
    </xf>
    <xf numFmtId="0" fontId="27" fillId="0" borderId="15" xfId="60" applyFont="1" applyFill="1" applyBorder="1" applyAlignment="1">
      <alignment horizontal="left" vertical="center"/>
    </xf>
    <xf numFmtId="0" fontId="27" fillId="0" borderId="16" xfId="60" applyFont="1" applyFill="1" applyBorder="1" applyAlignment="1">
      <alignment horizontal="left" vertical="center"/>
    </xf>
    <xf numFmtId="0" fontId="21" fillId="0" borderId="0" xfId="0" applyFont="1" applyFill="1" applyBorder="1" applyAlignment="1">
      <alignment horizontal="left" vertical="center"/>
    </xf>
    <xf numFmtId="0" fontId="84" fillId="0" borderId="14" xfId="49" applyFont="1" applyFill="1" applyBorder="1" applyAlignment="1">
      <alignment horizontal="left" vertical="center"/>
    </xf>
    <xf numFmtId="0" fontId="27" fillId="0" borderId="25" xfId="48" applyFont="1" applyFill="1" applyBorder="1" applyAlignment="1">
      <alignment horizontal="left" vertical="center"/>
    </xf>
    <xf numFmtId="0" fontId="20" fillId="0" borderId="3" xfId="49" applyFont="1" applyFill="1" applyBorder="1" applyAlignment="1">
      <alignment horizontal="center" vertical="center"/>
    </xf>
    <xf numFmtId="165" fontId="27" fillId="0" borderId="3" xfId="16" applyNumberFormat="1" applyFont="1" applyFill="1" applyBorder="1" applyAlignment="1">
      <alignment horizontal="right" vertical="center"/>
    </xf>
    <xf numFmtId="0" fontId="37" fillId="0" borderId="17" xfId="0" applyFont="1" applyFill="1" applyBorder="1" applyAlignment="1">
      <alignment horizontal="left" vertical="center"/>
    </xf>
    <xf numFmtId="0" fontId="39" fillId="0" borderId="19" xfId="48" applyFont="1" applyFill="1" applyBorder="1" applyAlignment="1">
      <alignment horizontal="center" vertical="center"/>
    </xf>
    <xf numFmtId="0" fontId="6" fillId="0" borderId="27" xfId="48" applyFont="1" applyFill="1" applyBorder="1" applyAlignment="1">
      <alignment horizontal="left" vertical="center"/>
    </xf>
    <xf numFmtId="0" fontId="20" fillId="0" borderId="17" xfId="49" applyFont="1" applyFill="1" applyBorder="1" applyAlignment="1">
      <alignment horizontal="center" vertical="center"/>
    </xf>
    <xf numFmtId="165" fontId="27" fillId="0" borderId="17" xfId="16" applyNumberFormat="1" applyFont="1" applyFill="1" applyBorder="1" applyAlignment="1">
      <alignment horizontal="right" vertical="center"/>
    </xf>
    <xf numFmtId="165" fontId="27" fillId="0" borderId="12" xfId="16" applyNumberFormat="1" applyFont="1" applyFill="1" applyBorder="1" applyAlignment="1">
      <alignment horizontal="right" vertical="center"/>
    </xf>
    <xf numFmtId="0" fontId="39" fillId="0" borderId="19" xfId="44" applyFont="1" applyFill="1" applyBorder="1" applyAlignment="1">
      <alignment horizontal="left" vertical="center"/>
    </xf>
    <xf numFmtId="0" fontId="6" fillId="0" borderId="19" xfId="48" applyFont="1" applyFill="1" applyBorder="1" applyAlignment="1">
      <alignment horizontal="center" vertical="center"/>
    </xf>
    <xf numFmtId="0" fontId="20" fillId="0" borderId="17" xfId="46" applyFont="1" applyFill="1" applyBorder="1" applyAlignment="1">
      <alignment horizontal="center" vertical="center"/>
    </xf>
    <xf numFmtId="0" fontId="19" fillId="0" borderId="18" xfId="0" applyFont="1" applyBorder="1" applyAlignment="1">
      <alignment vertical="center"/>
    </xf>
    <xf numFmtId="164" fontId="6" fillId="0" borderId="19" xfId="50" applyNumberFormat="1" applyFont="1" applyBorder="1" applyAlignment="1">
      <alignment horizontal="center" vertical="center" wrapText="1"/>
    </xf>
    <xf numFmtId="0" fontId="6" fillId="0" borderId="27" xfId="0" applyFont="1" applyBorder="1" applyAlignment="1">
      <alignment vertical="center"/>
    </xf>
    <xf numFmtId="49" fontId="10" fillId="0" borderId="17" xfId="0" applyNumberFormat="1" applyFont="1" applyFill="1" applyBorder="1" applyAlignment="1">
      <alignment vertical="center"/>
    </xf>
    <xf numFmtId="0" fontId="10" fillId="0" borderId="17" xfId="0" applyFont="1" applyFill="1" applyBorder="1" applyAlignment="1">
      <alignment vertical="center"/>
    </xf>
    <xf numFmtId="0" fontId="20" fillId="0" borderId="26" xfId="46" applyFont="1" applyFill="1" applyBorder="1" applyAlignment="1">
      <alignment horizontal="center" vertical="center"/>
    </xf>
    <xf numFmtId="0" fontId="20" fillId="0" borderId="12" xfId="46" applyFont="1" applyFill="1" applyBorder="1" applyAlignment="1">
      <alignment horizontal="center" vertical="center"/>
    </xf>
    <xf numFmtId="0" fontId="37" fillId="0" borderId="17" xfId="46" applyFont="1" applyFill="1" applyBorder="1" applyAlignment="1">
      <alignment horizontal="left" vertical="center"/>
    </xf>
    <xf numFmtId="0" fontId="6" fillId="0" borderId="19" xfId="46" applyFont="1" applyFill="1" applyBorder="1" applyAlignment="1">
      <alignment horizontal="center" vertical="center"/>
    </xf>
    <xf numFmtId="0" fontId="6" fillId="0" borderId="27" xfId="46" applyFont="1" applyFill="1" applyBorder="1" applyAlignment="1">
      <alignment horizontal="left" vertical="center"/>
    </xf>
    <xf numFmtId="0" fontId="56" fillId="0" borderId="17" xfId="0" applyFont="1" applyFill="1" applyBorder="1" applyAlignment="1">
      <alignment vertical="center"/>
    </xf>
    <xf numFmtId="0" fontId="27" fillId="0" borderId="24" xfId="0" applyFont="1" applyFill="1" applyBorder="1" applyAlignment="1">
      <alignment vertical="center"/>
    </xf>
    <xf numFmtId="0" fontId="39" fillId="0" borderId="25" xfId="46" applyFont="1" applyFill="1" applyBorder="1" applyAlignment="1">
      <alignment horizontal="center" vertical="center"/>
    </xf>
    <xf numFmtId="0" fontId="39" fillId="0" borderId="26" xfId="46" applyFont="1" applyFill="1" applyBorder="1" applyAlignment="1">
      <alignment horizontal="center" vertical="center"/>
    </xf>
    <xf numFmtId="0" fontId="27" fillId="0" borderId="18" xfId="0" applyFont="1" applyBorder="1" applyAlignment="1">
      <alignment vertical="center"/>
    </xf>
    <xf numFmtId="0" fontId="39" fillId="0" borderId="19" xfId="46" applyFont="1" applyFill="1" applyBorder="1" applyAlignment="1">
      <alignment horizontal="center" vertical="center"/>
    </xf>
    <xf numFmtId="0" fontId="39" fillId="0" borderId="27" xfId="46" applyFont="1" applyFill="1" applyBorder="1" applyAlignment="1">
      <alignment horizontal="center" vertical="center"/>
    </xf>
    <xf numFmtId="165" fontId="19" fillId="0" borderId="17" xfId="16" applyNumberFormat="1" applyFont="1" applyFill="1" applyBorder="1" applyAlignment="1">
      <alignment horizontal="right" vertical="center"/>
    </xf>
    <xf numFmtId="165" fontId="19" fillId="0" borderId="17" xfId="0" applyNumberFormat="1" applyFont="1" applyFill="1" applyBorder="1" applyAlignment="1">
      <alignment horizontal="right" vertical="center"/>
    </xf>
    <xf numFmtId="165" fontId="19" fillId="0" borderId="17" xfId="0" applyNumberFormat="1" applyFont="1" applyBorder="1" applyAlignment="1">
      <alignment vertical="center"/>
    </xf>
    <xf numFmtId="165" fontId="19" fillId="0" borderId="12" xfId="16" quotePrefix="1" applyNumberFormat="1" applyFont="1" applyFill="1" applyBorder="1" applyAlignment="1">
      <alignment horizontal="center" vertical="center"/>
    </xf>
    <xf numFmtId="165" fontId="19" fillId="0" borderId="12" xfId="16" applyNumberFormat="1" applyFont="1" applyFill="1" applyBorder="1" applyAlignment="1">
      <alignment horizontal="center" vertical="center"/>
    </xf>
    <xf numFmtId="165" fontId="19" fillId="0" borderId="12" xfId="0" applyNumberFormat="1" applyFont="1" applyBorder="1" applyAlignment="1">
      <alignment vertical="center"/>
    </xf>
    <xf numFmtId="0" fontId="44" fillId="0" borderId="17" xfId="48" applyFont="1" applyFill="1" applyBorder="1" applyAlignment="1">
      <alignment horizontal="center" vertical="center"/>
    </xf>
    <xf numFmtId="0" fontId="40" fillId="0" borderId="19" xfId="48" applyFont="1" applyFill="1" applyBorder="1" applyAlignment="1">
      <alignment vertical="center"/>
    </xf>
    <xf numFmtId="3" fontId="40" fillId="0" borderId="19" xfId="48" applyNumberFormat="1" applyFont="1" applyFill="1" applyBorder="1" applyAlignment="1">
      <alignment vertical="center" wrapText="1"/>
    </xf>
    <xf numFmtId="0" fontId="40" fillId="0" borderId="27" xfId="48" applyFont="1" applyFill="1" applyBorder="1" applyAlignment="1">
      <alignment vertical="center"/>
    </xf>
    <xf numFmtId="0" fontId="13" fillId="0" borderId="20" xfId="0" applyFont="1" applyBorder="1" applyAlignment="1">
      <alignment vertical="center"/>
    </xf>
    <xf numFmtId="0" fontId="13" fillId="0" borderId="22" xfId="0" applyFont="1" applyBorder="1" applyAlignment="1">
      <alignment vertical="center"/>
    </xf>
    <xf numFmtId="0" fontId="13" fillId="0" borderId="22" xfId="0" applyFont="1" applyBorder="1" applyAlignment="1">
      <alignment horizontal="left" vertical="center"/>
    </xf>
    <xf numFmtId="0" fontId="84" fillId="4" borderId="12" xfId="46" applyFont="1" applyFill="1" applyBorder="1" applyAlignment="1">
      <alignment horizontal="left" vertical="center"/>
    </xf>
    <xf numFmtId="0" fontId="84" fillId="4" borderId="25" xfId="0" applyFont="1" applyFill="1" applyBorder="1" applyAlignment="1">
      <alignment vertical="center"/>
    </xf>
    <xf numFmtId="0" fontId="86" fillId="4" borderId="25" xfId="46" applyFont="1" applyFill="1" applyBorder="1" applyAlignment="1">
      <alignment horizontal="center" vertical="center"/>
    </xf>
    <xf numFmtId="0" fontId="86" fillId="4" borderId="26" xfId="46" applyFont="1" applyFill="1" applyBorder="1" applyAlignment="1">
      <alignment horizontal="center" vertical="center"/>
    </xf>
    <xf numFmtId="0" fontId="10" fillId="0" borderId="12" xfId="46" applyFont="1" applyFill="1" applyBorder="1" applyAlignment="1">
      <alignment horizontal="center" vertical="center"/>
    </xf>
    <xf numFmtId="17" fontId="10" fillId="0" borderId="12" xfId="46" applyNumberFormat="1" applyFont="1" applyFill="1" applyBorder="1" applyAlignment="1">
      <alignment horizontal="center" vertical="center"/>
    </xf>
    <xf numFmtId="165" fontId="14" fillId="0" borderId="12" xfId="16" quotePrefix="1" applyNumberFormat="1" applyFont="1" applyFill="1" applyBorder="1" applyAlignment="1">
      <alignment horizontal="center" vertical="center"/>
    </xf>
    <xf numFmtId="165" fontId="11" fillId="0" borderId="12" xfId="16" applyNumberFormat="1" applyFont="1" applyFill="1" applyBorder="1" applyAlignment="1">
      <alignment horizontal="center" vertical="center"/>
    </xf>
    <xf numFmtId="165" fontId="13" fillId="0" borderId="12" xfId="0" applyNumberFormat="1" applyFont="1" applyBorder="1" applyAlignment="1">
      <alignment vertical="center"/>
    </xf>
    <xf numFmtId="0" fontId="13" fillId="0" borderId="17" xfId="0" applyFont="1" applyBorder="1" applyAlignment="1">
      <alignment vertical="center"/>
    </xf>
    <xf numFmtId="0" fontId="39" fillId="0" borderId="27" xfId="0" applyFont="1" applyBorder="1" applyAlignment="1">
      <alignment vertical="center"/>
    </xf>
    <xf numFmtId="3" fontId="39" fillId="0" borderId="17" xfId="48" applyNumberFormat="1" applyFont="1" applyFill="1" applyBorder="1" applyAlignment="1">
      <alignment horizontal="center" vertical="center" wrapText="1"/>
    </xf>
    <xf numFmtId="0" fontId="39" fillId="0" borderId="18" xfId="48" applyFont="1" applyFill="1" applyBorder="1" applyAlignment="1">
      <alignment vertical="center"/>
    </xf>
    <xf numFmtId="0" fontId="13" fillId="0" borderId="19" xfId="0" applyFont="1" applyBorder="1" applyAlignment="1">
      <alignment vertical="center"/>
    </xf>
    <xf numFmtId="0" fontId="13" fillId="0" borderId="19" xfId="0" applyFont="1" applyBorder="1" applyAlignment="1">
      <alignment horizontal="left" vertical="center"/>
    </xf>
    <xf numFmtId="0" fontId="43" fillId="5" borderId="12" xfId="58" applyFont="1" applyFill="1" applyBorder="1" applyAlignment="1">
      <alignment vertical="center"/>
    </xf>
    <xf numFmtId="0" fontId="10" fillId="5" borderId="26" xfId="45" applyFont="1" applyFill="1" applyBorder="1" applyAlignment="1">
      <alignment horizontal="center" vertical="center"/>
    </xf>
    <xf numFmtId="165" fontId="84" fillId="0" borderId="12" xfId="16" applyNumberFormat="1" applyFont="1" applyFill="1" applyBorder="1" applyAlignment="1">
      <alignment horizontal="right" vertical="center"/>
    </xf>
    <xf numFmtId="0" fontId="84" fillId="0" borderId="18" xfId="13" applyFont="1" applyFill="1" applyBorder="1"/>
    <xf numFmtId="0" fontId="89" fillId="0" borderId="7" xfId="0" applyFont="1" applyFill="1" applyBorder="1"/>
    <xf numFmtId="3" fontId="86" fillId="5" borderId="19" xfId="0" applyNumberFormat="1" applyFont="1" applyFill="1" applyBorder="1" applyAlignment="1">
      <alignment horizontal="center"/>
    </xf>
    <xf numFmtId="0" fontId="86" fillId="5" borderId="27" xfId="0" applyNumberFormat="1" applyFont="1" applyFill="1" applyBorder="1"/>
    <xf numFmtId="0" fontId="11" fillId="0" borderId="8" xfId="0" applyFont="1" applyFill="1" applyBorder="1"/>
    <xf numFmtId="0" fontId="11" fillId="5" borderId="1" xfId="49" applyFont="1" applyFill="1" applyBorder="1" applyAlignment="1">
      <alignment horizontal="left" vertical="center"/>
    </xf>
    <xf numFmtId="165" fontId="85" fillId="0" borderId="17" xfId="16" applyNumberFormat="1" applyFont="1" applyFill="1" applyBorder="1" applyAlignment="1">
      <alignment horizontal="left" vertical="center"/>
    </xf>
    <xf numFmtId="165" fontId="84" fillId="0" borderId="17" xfId="16" applyNumberFormat="1" applyFont="1" applyFill="1" applyBorder="1" applyAlignment="1">
      <alignment horizontal="right" vertical="center"/>
    </xf>
    <xf numFmtId="0" fontId="43" fillId="0" borderId="12" xfId="0" applyFont="1" applyBorder="1"/>
    <xf numFmtId="0" fontId="39" fillId="5" borderId="25" xfId="0" applyNumberFormat="1" applyFont="1" applyFill="1" applyBorder="1"/>
    <xf numFmtId="0" fontId="39" fillId="5" borderId="26" xfId="0" applyNumberFormat="1" applyFont="1" applyFill="1" applyBorder="1"/>
    <xf numFmtId="165" fontId="89" fillId="0" borderId="12" xfId="0" applyNumberFormat="1" applyFont="1" applyFill="1" applyBorder="1" applyAlignment="1"/>
    <xf numFmtId="0" fontId="39" fillId="4" borderId="18" xfId="58" applyFont="1" applyFill="1" applyBorder="1" applyAlignment="1">
      <alignment vertical="center"/>
    </xf>
    <xf numFmtId="0" fontId="39" fillId="4" borderId="18" xfId="0" applyNumberFormat="1" applyFont="1" applyFill="1" applyBorder="1"/>
    <xf numFmtId="0" fontId="39" fillId="4" borderId="19" xfId="0" applyNumberFormat="1" applyFont="1" applyFill="1" applyBorder="1"/>
    <xf numFmtId="0" fontId="39" fillId="4" borderId="27" xfId="0" applyNumberFormat="1" applyFont="1" applyFill="1" applyBorder="1"/>
    <xf numFmtId="0" fontId="72" fillId="4" borderId="9" xfId="0" applyFont="1" applyFill="1" applyBorder="1"/>
    <xf numFmtId="0" fontId="72" fillId="4" borderId="1" xfId="0" applyFont="1" applyFill="1" applyBorder="1"/>
    <xf numFmtId="0" fontId="72" fillId="4" borderId="17" xfId="0" applyFont="1" applyFill="1" applyBorder="1"/>
    <xf numFmtId="0" fontId="27" fillId="4" borderId="24" xfId="0" applyNumberFormat="1" applyFont="1" applyFill="1" applyBorder="1"/>
    <xf numFmtId="0" fontId="42" fillId="4" borderId="25" xfId="0" applyNumberFormat="1" applyFont="1" applyFill="1" applyBorder="1"/>
    <xf numFmtId="0" fontId="42" fillId="4" borderId="26" xfId="0" applyNumberFormat="1" applyFont="1" applyFill="1" applyBorder="1"/>
    <xf numFmtId="0" fontId="20" fillId="5" borderId="26" xfId="45" applyFont="1" applyFill="1" applyBorder="1" applyAlignment="1">
      <alignment horizontal="center" vertical="center"/>
    </xf>
    <xf numFmtId="0" fontId="20" fillId="5" borderId="12" xfId="45" applyFont="1" applyFill="1" applyBorder="1" applyAlignment="1">
      <alignment horizontal="center" vertical="center"/>
    </xf>
    <xf numFmtId="3" fontId="42" fillId="4" borderId="12" xfId="0" applyNumberFormat="1" applyFont="1" applyFill="1" applyBorder="1" applyAlignment="1">
      <alignment horizontal="center"/>
    </xf>
    <xf numFmtId="0" fontId="72" fillId="4" borderId="12" xfId="0" applyFont="1" applyFill="1" applyBorder="1"/>
    <xf numFmtId="0" fontId="20" fillId="0" borderId="0" xfId="0" applyFont="1" applyBorder="1" applyAlignment="1">
      <alignment vertical="center"/>
    </xf>
    <xf numFmtId="0" fontId="20" fillId="0" borderId="12" xfId="45" applyFont="1" applyFill="1" applyBorder="1" applyAlignment="1">
      <alignment horizontal="center" vertical="center"/>
    </xf>
    <xf numFmtId="0" fontId="39" fillId="0" borderId="17" xfId="48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left" vertical="top"/>
    </xf>
    <xf numFmtId="0" fontId="10" fillId="4" borderId="19" xfId="45" applyFont="1" applyFill="1" applyBorder="1" applyAlignment="1">
      <alignment horizontal="center" vertical="center"/>
    </xf>
    <xf numFmtId="0" fontId="10" fillId="4" borderId="27" xfId="45" applyFont="1" applyFill="1" applyBorder="1" applyAlignment="1">
      <alignment horizontal="center" vertical="center"/>
    </xf>
    <xf numFmtId="0" fontId="84" fillId="4" borderId="12" xfId="59" applyFont="1" applyFill="1" applyBorder="1" applyAlignment="1">
      <alignment vertical="center"/>
    </xf>
    <xf numFmtId="0" fontId="84" fillId="4" borderId="24" xfId="0" applyFont="1" applyFill="1" applyBorder="1" applyAlignment="1">
      <alignment horizontal="left" vertical="top"/>
    </xf>
    <xf numFmtId="0" fontId="85" fillId="4" borderId="25" xfId="45" applyFont="1" applyFill="1" applyBorder="1" applyAlignment="1">
      <alignment vertical="center"/>
    </xf>
    <xf numFmtId="0" fontId="85" fillId="4" borderId="26" xfId="45" applyFont="1" applyFill="1" applyBorder="1" applyAlignment="1">
      <alignment horizontal="center" vertical="center"/>
    </xf>
    <xf numFmtId="165" fontId="11" fillId="4" borderId="24" xfId="16" quotePrefix="1" applyNumberFormat="1" applyFont="1" applyFill="1" applyBorder="1" applyAlignment="1">
      <alignment horizontal="center" vertical="center"/>
    </xf>
    <xf numFmtId="165" fontId="11" fillId="4" borderId="12" xfId="0" applyNumberFormat="1" applyFont="1" applyFill="1" applyBorder="1"/>
    <xf numFmtId="0" fontId="6" fillId="0" borderId="17" xfId="59" applyFont="1" applyFill="1" applyBorder="1" applyAlignment="1">
      <alignment vertical="center"/>
    </xf>
    <xf numFmtId="0" fontId="6" fillId="4" borderId="18" xfId="48" applyFont="1" applyFill="1" applyBorder="1" applyAlignment="1">
      <alignment vertical="center"/>
    </xf>
    <xf numFmtId="0" fontId="10" fillId="0" borderId="19" xfId="59" applyFont="1" applyFill="1" applyBorder="1" applyAlignment="1">
      <alignment horizontal="center" vertical="center"/>
    </xf>
    <xf numFmtId="0" fontId="10" fillId="0" borderId="27" xfId="59" applyFont="1" applyFill="1" applyBorder="1" applyAlignment="1">
      <alignment horizontal="center" vertical="center"/>
    </xf>
    <xf numFmtId="165" fontId="11" fillId="0" borderId="18" xfId="16" quotePrefix="1" applyNumberFormat="1" applyFont="1" applyFill="1" applyBorder="1" applyAlignment="1">
      <alignment horizontal="center" vertical="center"/>
    </xf>
    <xf numFmtId="165" fontId="11" fillId="0" borderId="17" xfId="0" applyNumberFormat="1" applyFont="1" applyFill="1" applyBorder="1"/>
    <xf numFmtId="0" fontId="27" fillId="0" borderId="12" xfId="0" applyFont="1" applyFill="1" applyBorder="1" applyAlignment="1">
      <alignment horizontal="left" vertical="center"/>
    </xf>
    <xf numFmtId="0" fontId="27" fillId="4" borderId="24" xfId="59" applyFont="1" applyFill="1" applyBorder="1" applyAlignment="1">
      <alignment vertical="center"/>
    </xf>
    <xf numFmtId="0" fontId="20" fillId="0" borderId="25" xfId="45" applyFont="1" applyFill="1" applyBorder="1" applyAlignment="1">
      <alignment horizontal="center" vertical="center"/>
    </xf>
    <xf numFmtId="0" fontId="20" fillId="0" borderId="26" xfId="45" applyFont="1" applyFill="1" applyBorder="1" applyAlignment="1">
      <alignment horizontal="center" vertical="center"/>
    </xf>
    <xf numFmtId="0" fontId="27" fillId="4" borderId="18" xfId="0" applyFont="1" applyFill="1" applyBorder="1" applyAlignment="1">
      <alignment vertical="center"/>
    </xf>
    <xf numFmtId="0" fontId="6" fillId="0" borderId="18" xfId="0" applyFont="1" applyFill="1" applyBorder="1" applyAlignment="1">
      <alignment vertical="center"/>
    </xf>
    <xf numFmtId="0" fontId="10" fillId="0" borderId="19" xfId="45" applyFont="1" applyFill="1" applyBorder="1" applyAlignment="1">
      <alignment vertical="center"/>
    </xf>
    <xf numFmtId="0" fontId="10" fillId="0" borderId="27" xfId="45" applyFont="1" applyFill="1" applyBorder="1" applyAlignment="1">
      <alignment horizontal="center" vertical="center"/>
    </xf>
    <xf numFmtId="0" fontId="84" fillId="4" borderId="12" xfId="0" applyFont="1" applyFill="1" applyBorder="1" applyAlignment="1">
      <alignment horizontal="left" vertical="center"/>
    </xf>
    <xf numFmtId="0" fontId="84" fillId="0" borderId="24" xfId="0" applyFont="1" applyFill="1" applyBorder="1" applyAlignment="1">
      <alignment horizontal="left" vertical="center"/>
    </xf>
    <xf numFmtId="0" fontId="85" fillId="0" borderId="25" xfId="45" applyFont="1" applyFill="1" applyBorder="1" applyAlignment="1">
      <alignment vertical="center"/>
    </xf>
    <xf numFmtId="0" fontId="85" fillId="0" borderId="26" xfId="45" applyFont="1" applyFill="1" applyBorder="1" applyAlignment="1">
      <alignment horizontal="center" vertical="center"/>
    </xf>
    <xf numFmtId="0" fontId="39" fillId="0" borderId="17" xfId="0" applyFont="1" applyFill="1" applyBorder="1" applyAlignment="1">
      <alignment vertical="center"/>
    </xf>
    <xf numFmtId="0" fontId="20" fillId="0" borderId="17" xfId="45" applyFont="1" applyFill="1" applyBorder="1" applyAlignment="1">
      <alignment vertical="center"/>
    </xf>
    <xf numFmtId="0" fontId="20" fillId="0" borderId="17" xfId="45" applyFont="1" applyFill="1" applyBorder="1" applyAlignment="1">
      <alignment horizontal="center" vertical="center"/>
    </xf>
    <xf numFmtId="0" fontId="27" fillId="0" borderId="24" xfId="0" applyFont="1" applyFill="1" applyBorder="1" applyAlignment="1">
      <alignment horizontal="left" vertical="center"/>
    </xf>
    <xf numFmtId="0" fontId="20" fillId="0" borderId="25" xfId="45" applyFont="1" applyFill="1" applyBorder="1" applyAlignment="1">
      <alignment vertical="center"/>
    </xf>
    <xf numFmtId="0" fontId="37" fillId="4" borderId="17" xfId="46" applyFont="1" applyFill="1" applyBorder="1" applyAlignment="1">
      <alignment horizontal="center" vertical="center"/>
    </xf>
    <xf numFmtId="0" fontId="39" fillId="4" borderId="18" xfId="48" applyFont="1" applyFill="1" applyBorder="1" applyAlignment="1">
      <alignment vertical="center"/>
    </xf>
    <xf numFmtId="167" fontId="39" fillId="4" borderId="19" xfId="45" applyNumberFormat="1" applyFont="1" applyFill="1" applyBorder="1" applyAlignment="1">
      <alignment horizontal="center" vertical="center"/>
    </xf>
    <xf numFmtId="0" fontId="39" fillId="0" borderId="27" xfId="45" applyFont="1" applyFill="1" applyBorder="1" applyAlignment="1">
      <alignment horizontal="left" vertical="center"/>
    </xf>
    <xf numFmtId="167" fontId="73" fillId="4" borderId="17" xfId="45" applyNumberFormat="1" applyFont="1" applyFill="1" applyBorder="1" applyAlignment="1">
      <alignment horizontal="center" vertical="center"/>
    </xf>
    <xf numFmtId="0" fontId="73" fillId="4" borderId="17" xfId="45" applyFont="1" applyFill="1" applyBorder="1" applyAlignment="1">
      <alignment horizontal="left" vertical="center"/>
    </xf>
    <xf numFmtId="49" fontId="84" fillId="0" borderId="12" xfId="61" applyNumberFormat="1" applyFont="1" applyFill="1" applyBorder="1" applyAlignment="1">
      <alignment vertical="center"/>
    </xf>
    <xf numFmtId="0" fontId="27" fillId="0" borderId="24" xfId="0" applyFont="1" applyFill="1" applyBorder="1" applyAlignment="1">
      <alignment horizontal="left" vertical="top"/>
    </xf>
    <xf numFmtId="0" fontId="114" fillId="4" borderId="25" xfId="45" applyFont="1" applyFill="1" applyBorder="1" applyAlignment="1">
      <alignment vertical="center"/>
    </xf>
    <xf numFmtId="0" fontId="114" fillId="4" borderId="26" xfId="45" applyFont="1" applyFill="1" applyBorder="1" applyAlignment="1">
      <alignment horizontal="center" vertical="center"/>
    </xf>
    <xf numFmtId="17" fontId="20" fillId="0" borderId="12" xfId="45" applyNumberFormat="1" applyFont="1" applyFill="1" applyBorder="1" applyAlignment="1">
      <alignment horizontal="center" vertical="center"/>
    </xf>
    <xf numFmtId="49" fontId="6" fillId="4" borderId="18" xfId="61" applyNumberFormat="1" applyFont="1" applyFill="1" applyBorder="1" applyAlignment="1">
      <alignment vertical="center"/>
    </xf>
    <xf numFmtId="0" fontId="39" fillId="4" borderId="18" xfId="48" applyFont="1" applyFill="1" applyBorder="1" applyAlignment="1">
      <alignment horizontal="left" vertical="center"/>
    </xf>
    <xf numFmtId="0" fontId="39" fillId="4" borderId="19" xfId="48" applyFont="1" applyFill="1" applyBorder="1" applyAlignment="1">
      <alignment horizontal="left" vertical="center"/>
    </xf>
    <xf numFmtId="0" fontId="85" fillId="0" borderId="12" xfId="49" applyFont="1" applyFill="1" applyBorder="1" applyAlignment="1">
      <alignment horizontal="center" vertical="center"/>
    </xf>
    <xf numFmtId="4" fontId="39" fillId="5" borderId="19" xfId="49" applyNumberFormat="1" applyFont="1" applyFill="1" applyBorder="1" applyAlignment="1">
      <alignment horizontal="center" vertical="center"/>
    </xf>
    <xf numFmtId="0" fontId="39" fillId="5" borderId="27" xfId="48" applyFont="1" applyFill="1" applyBorder="1" applyAlignment="1">
      <alignment horizontal="left" vertical="center"/>
    </xf>
    <xf numFmtId="0" fontId="20" fillId="4" borderId="17" xfId="49" applyFont="1" applyFill="1" applyBorder="1" applyAlignment="1">
      <alignment horizontal="center" vertical="center"/>
    </xf>
    <xf numFmtId="0" fontId="10" fillId="4" borderId="20" xfId="49" applyFont="1" applyFill="1" applyBorder="1" applyAlignment="1">
      <alignment horizontal="center" vertical="center"/>
    </xf>
    <xf numFmtId="0" fontId="43" fillId="4" borderId="24" xfId="48" applyFont="1" applyFill="1" applyBorder="1" applyAlignment="1">
      <alignment vertical="center"/>
    </xf>
    <xf numFmtId="1" fontId="27" fillId="4" borderId="25" xfId="48" applyNumberFormat="1" applyFont="1" applyFill="1" applyBorder="1" applyAlignment="1">
      <alignment horizontal="center" vertical="center"/>
    </xf>
    <xf numFmtId="0" fontId="27" fillId="4" borderId="26" xfId="48" applyFont="1" applyFill="1" applyBorder="1" applyAlignment="1">
      <alignment vertical="center"/>
    </xf>
    <xf numFmtId="0" fontId="20" fillId="4" borderId="12" xfId="49" applyFont="1" applyFill="1" applyBorder="1" applyAlignment="1">
      <alignment horizontal="center" vertical="center"/>
    </xf>
    <xf numFmtId="165" fontId="20" fillId="4" borderId="12" xfId="16" quotePrefix="1" applyNumberFormat="1" applyFont="1" applyFill="1" applyBorder="1" applyAlignment="1">
      <alignment horizontal="left" vertical="center"/>
    </xf>
    <xf numFmtId="165" fontId="20" fillId="4" borderId="12" xfId="0" applyNumberFormat="1" applyFont="1" applyFill="1" applyBorder="1"/>
    <xf numFmtId="165" fontId="19" fillId="4" borderId="12" xfId="0" applyNumberFormat="1" applyFont="1" applyFill="1" applyBorder="1"/>
    <xf numFmtId="0" fontId="9" fillId="4" borderId="14" xfId="48" applyFont="1" applyFill="1" applyBorder="1" applyAlignment="1">
      <alignment horizontal="center" vertical="center"/>
    </xf>
    <xf numFmtId="49" fontId="6" fillId="0" borderId="18" xfId="61" applyNumberFormat="1" applyFont="1" applyFill="1" applyBorder="1" applyAlignment="1">
      <alignment vertical="center"/>
    </xf>
    <xf numFmtId="0" fontId="80" fillId="0" borderId="17" xfId="49" applyFont="1" applyFill="1" applyBorder="1" applyAlignment="1">
      <alignment horizontal="center" vertical="center"/>
    </xf>
    <xf numFmtId="0" fontId="84" fillId="4" borderId="24" xfId="48" applyFont="1" applyFill="1" applyBorder="1" applyAlignment="1">
      <alignment horizontal="left" vertical="center"/>
    </xf>
    <xf numFmtId="0" fontId="84" fillId="4" borderId="25" xfId="48" applyFont="1" applyFill="1" applyBorder="1" applyAlignment="1">
      <alignment horizontal="left" vertical="center"/>
    </xf>
    <xf numFmtId="0" fontId="84" fillId="4" borderId="26" xfId="48" applyFont="1" applyFill="1" applyBorder="1" applyAlignment="1">
      <alignment horizontal="left" vertical="center"/>
    </xf>
    <xf numFmtId="49" fontId="39" fillId="4" borderId="18" xfId="61" applyNumberFormat="1" applyFont="1" applyFill="1" applyBorder="1" applyAlignment="1">
      <alignment vertical="center"/>
    </xf>
    <xf numFmtId="0" fontId="39" fillId="0" borderId="18" xfId="59" applyFont="1" applyFill="1" applyBorder="1" applyAlignment="1">
      <alignment horizontal="left" vertical="center"/>
    </xf>
    <xf numFmtId="9" fontId="39" fillId="4" borderId="19" xfId="48" applyNumberFormat="1" applyFont="1" applyFill="1" applyBorder="1" applyAlignment="1">
      <alignment horizontal="center" vertical="center"/>
    </xf>
    <xf numFmtId="0" fontId="39" fillId="4" borderId="27" xfId="46" applyFont="1" applyFill="1" applyBorder="1" applyAlignment="1">
      <alignment horizontal="left" vertical="center"/>
    </xf>
    <xf numFmtId="0" fontId="80" fillId="4" borderId="17" xfId="49" applyFont="1" applyFill="1" applyBorder="1" applyAlignment="1">
      <alignment horizontal="center" vertical="center"/>
    </xf>
    <xf numFmtId="0" fontId="27" fillId="0" borderId="24" xfId="59" applyFont="1" applyFill="1" applyBorder="1" applyAlignment="1">
      <alignment horizontal="left" vertical="center"/>
    </xf>
    <xf numFmtId="0" fontId="39" fillId="4" borderId="25" xfId="48" applyFont="1" applyFill="1" applyBorder="1" applyAlignment="1">
      <alignment vertical="center"/>
    </xf>
    <xf numFmtId="0" fontId="39" fillId="4" borderId="26" xfId="46" applyFont="1" applyFill="1" applyBorder="1" applyAlignment="1">
      <alignment horizontal="left" vertical="center"/>
    </xf>
    <xf numFmtId="0" fontId="6" fillId="4" borderId="18" xfId="0" applyFont="1" applyFill="1" applyBorder="1" applyAlignment="1">
      <alignment horizontal="left" vertical="center"/>
    </xf>
    <xf numFmtId="0" fontId="6" fillId="4" borderId="19" xfId="0" applyFont="1" applyFill="1" applyBorder="1" applyAlignment="1">
      <alignment horizontal="left" vertical="center"/>
    </xf>
    <xf numFmtId="0" fontId="6" fillId="4" borderId="27" xfId="0" applyFont="1" applyFill="1" applyBorder="1" applyAlignment="1">
      <alignment horizontal="left" vertical="center"/>
    </xf>
    <xf numFmtId="3" fontId="10" fillId="4" borderId="17" xfId="16" applyNumberFormat="1" applyFont="1" applyFill="1" applyBorder="1" applyAlignment="1">
      <alignment horizontal="center" vertical="center"/>
    </xf>
    <xf numFmtId="0" fontId="56" fillId="5" borderId="12" xfId="49" applyFont="1" applyFill="1" applyBorder="1" applyAlignment="1">
      <alignment horizontal="center" vertical="center"/>
    </xf>
    <xf numFmtId="15" fontId="56" fillId="5" borderId="12" xfId="49" applyNumberFormat="1" applyFont="1" applyFill="1" applyBorder="1" applyAlignment="1">
      <alignment horizontal="center" vertical="center"/>
    </xf>
    <xf numFmtId="49" fontId="6" fillId="4" borderId="17" xfId="61" applyNumberFormat="1" applyFont="1" applyFill="1" applyBorder="1" applyAlignment="1">
      <alignment vertical="center"/>
    </xf>
    <xf numFmtId="9" fontId="6" fillId="4" borderId="19" xfId="48" applyNumberFormat="1" applyFont="1" applyFill="1" applyBorder="1" applyAlignment="1">
      <alignment horizontal="center" vertical="center"/>
    </xf>
    <xf numFmtId="0" fontId="75" fillId="4" borderId="27" xfId="48" applyFont="1" applyFill="1" applyBorder="1" applyAlignment="1">
      <alignment horizontal="left" vertical="center"/>
    </xf>
    <xf numFmtId="0" fontId="43" fillId="4" borderId="24" xfId="0" applyFont="1" applyFill="1" applyBorder="1" applyAlignment="1">
      <alignment horizontal="left" vertical="center"/>
    </xf>
    <xf numFmtId="0" fontId="6" fillId="4" borderId="25" xfId="0" applyFont="1" applyFill="1" applyBorder="1" applyAlignment="1">
      <alignment horizontal="left" vertical="center"/>
    </xf>
    <xf numFmtId="0" fontId="6" fillId="4" borderId="26" xfId="0" applyFont="1" applyFill="1" applyBorder="1" applyAlignment="1">
      <alignment horizontal="left" vertical="center"/>
    </xf>
    <xf numFmtId="49" fontId="11" fillId="4" borderId="18" xfId="61" applyNumberFormat="1" applyFont="1" applyFill="1" applyBorder="1" applyAlignment="1">
      <alignment vertical="center"/>
    </xf>
    <xf numFmtId="0" fontId="110" fillId="4" borderId="18" xfId="48" applyFont="1" applyFill="1" applyBorder="1" applyAlignment="1">
      <alignment horizontal="left" vertical="center"/>
    </xf>
    <xf numFmtId="3" fontId="6" fillId="4" borderId="19" xfId="48" applyNumberFormat="1" applyFont="1" applyFill="1" applyBorder="1" applyAlignment="1">
      <alignment horizontal="center" vertical="center"/>
    </xf>
    <xf numFmtId="0" fontId="75" fillId="4" borderId="18" xfId="48" quotePrefix="1" applyFont="1" applyFill="1" applyBorder="1" applyAlignment="1">
      <alignment horizontal="left" vertical="center"/>
    </xf>
    <xf numFmtId="0" fontId="75" fillId="4" borderId="19" xfId="48" applyFont="1" applyFill="1" applyBorder="1" applyAlignment="1">
      <alignment horizontal="left" vertical="center"/>
    </xf>
    <xf numFmtId="0" fontId="6" fillId="4" borderId="18" xfId="48" quotePrefix="1" applyFont="1" applyFill="1" applyBorder="1" applyAlignment="1">
      <alignment horizontal="left" vertical="center"/>
    </xf>
    <xf numFmtId="0" fontId="27" fillId="4" borderId="24" xfId="48" quotePrefix="1" applyFont="1" applyFill="1" applyBorder="1" applyAlignment="1">
      <alignment horizontal="left" vertical="center"/>
    </xf>
    <xf numFmtId="0" fontId="39" fillId="4" borderId="25" xfId="48" applyFont="1" applyFill="1" applyBorder="1" applyAlignment="1">
      <alignment horizontal="left" vertical="center"/>
    </xf>
    <xf numFmtId="0" fontId="39" fillId="4" borderId="26" xfId="48" applyFont="1" applyFill="1" applyBorder="1" applyAlignment="1">
      <alignment horizontal="left" vertical="center"/>
    </xf>
    <xf numFmtId="0" fontId="6" fillId="4" borderId="19" xfId="49" applyFont="1" applyFill="1" applyBorder="1" applyAlignment="1">
      <alignment horizontal="left" vertical="center"/>
    </xf>
    <xf numFmtId="0" fontId="6" fillId="4" borderId="19" xfId="46" applyFont="1" applyFill="1" applyBorder="1" applyAlignment="1">
      <alignment horizontal="left" vertical="center"/>
    </xf>
    <xf numFmtId="0" fontId="43" fillId="0" borderId="24" xfId="0" applyFont="1" applyBorder="1"/>
    <xf numFmtId="0" fontId="6" fillId="4" borderId="25" xfId="49" applyFont="1" applyFill="1" applyBorder="1" applyAlignment="1">
      <alignment horizontal="left" vertical="center"/>
    </xf>
    <xf numFmtId="0" fontId="6" fillId="4" borderId="25" xfId="46" applyFont="1" applyFill="1" applyBorder="1" applyAlignment="1">
      <alignment horizontal="left" vertical="center"/>
    </xf>
    <xf numFmtId="0" fontId="13" fillId="0" borderId="21" xfId="0" applyFont="1" applyBorder="1"/>
    <xf numFmtId="0" fontId="13" fillId="0" borderId="22" xfId="0" applyFont="1" applyBorder="1"/>
    <xf numFmtId="0" fontId="13" fillId="0" borderId="23" xfId="0" applyFont="1" applyBorder="1"/>
    <xf numFmtId="165" fontId="13" fillId="0" borderId="20" xfId="0" applyNumberFormat="1" applyFont="1" applyBorder="1" applyAlignment="1">
      <alignment horizontal="left"/>
    </xf>
    <xf numFmtId="165" fontId="13" fillId="0" borderId="20" xfId="0" applyNumberFormat="1" applyFont="1" applyBorder="1"/>
    <xf numFmtId="49" fontId="27" fillId="4" borderId="24" xfId="61" applyNumberFormat="1" applyFont="1" applyFill="1" applyBorder="1" applyAlignment="1">
      <alignment vertical="center"/>
    </xf>
    <xf numFmtId="0" fontId="86" fillId="4" borderId="25" xfId="49" applyFont="1" applyFill="1" applyBorder="1" applyAlignment="1">
      <alignment horizontal="center" vertical="center"/>
    </xf>
    <xf numFmtId="0" fontId="39" fillId="4" borderId="19" xfId="48" applyFont="1" applyFill="1" applyBorder="1" applyAlignment="1">
      <alignment vertical="center"/>
    </xf>
    <xf numFmtId="1" fontId="39" fillId="4" borderId="19" xfId="48" applyNumberFormat="1" applyFont="1" applyFill="1" applyBorder="1" applyAlignment="1">
      <alignment horizontal="center" vertical="center"/>
    </xf>
    <xf numFmtId="0" fontId="27" fillId="4" borderId="27" xfId="48" applyFont="1" applyFill="1" applyBorder="1" applyAlignment="1">
      <alignment vertical="center"/>
    </xf>
    <xf numFmtId="43" fontId="20" fillId="4" borderId="17" xfId="16" applyFont="1" applyFill="1" applyBorder="1" applyAlignment="1">
      <alignment horizontal="center" vertical="center"/>
    </xf>
    <xf numFmtId="0" fontId="20" fillId="4" borderId="17" xfId="0" applyFont="1" applyFill="1" applyBorder="1" applyAlignment="1">
      <alignment horizontal="center" vertical="center"/>
    </xf>
    <xf numFmtId="0" fontId="10" fillId="5" borderId="20" xfId="49" applyFont="1" applyFill="1" applyBorder="1" applyAlignment="1">
      <alignment horizontal="center" vertical="center"/>
    </xf>
    <xf numFmtId="0" fontId="5" fillId="0" borderId="18" xfId="44" applyFont="1" applyFill="1" applyBorder="1" applyAlignment="1">
      <alignment vertical="center"/>
    </xf>
    <xf numFmtId="2" fontId="5" fillId="0" borderId="18" xfId="44" applyNumberFormat="1" applyFont="1" applyFill="1" applyBorder="1" applyAlignment="1">
      <alignment horizontal="left" vertical="center"/>
    </xf>
    <xf numFmtId="2" fontId="13" fillId="0" borderId="19" xfId="0" applyNumberFormat="1" applyFont="1" applyFill="1" applyBorder="1" applyAlignment="1">
      <alignment vertical="center"/>
    </xf>
    <xf numFmtId="0" fontId="13" fillId="0" borderId="19" xfId="0" applyFont="1" applyFill="1" applyBorder="1" applyAlignment="1">
      <alignment vertical="center"/>
    </xf>
    <xf numFmtId="0" fontId="5" fillId="0" borderId="18" xfId="44" applyFont="1" applyFill="1" applyBorder="1" applyAlignment="1">
      <alignment horizontal="center" vertical="center"/>
    </xf>
    <xf numFmtId="0" fontId="5" fillId="0" borderId="17" xfId="44" applyFont="1" applyFill="1" applyBorder="1" applyAlignment="1">
      <alignment horizontal="center" vertical="center"/>
    </xf>
    <xf numFmtId="0" fontId="5" fillId="0" borderId="27" xfId="44" applyFont="1" applyFill="1" applyBorder="1" applyAlignment="1">
      <alignment horizontal="center" vertical="center"/>
    </xf>
    <xf numFmtId="165" fontId="5" fillId="0" borderId="18" xfId="44" applyNumberFormat="1" applyFont="1" applyFill="1" applyBorder="1" applyAlignment="1">
      <alignment horizontal="center" vertical="center"/>
    </xf>
    <xf numFmtId="165" fontId="5" fillId="0" borderId="17" xfId="44" applyNumberFormat="1" applyFont="1" applyFill="1" applyBorder="1" applyAlignment="1">
      <alignment horizontal="center" vertical="center"/>
    </xf>
    <xf numFmtId="0" fontId="84" fillId="0" borderId="12" xfId="0" applyFont="1" applyFill="1" applyBorder="1" applyAlignment="1">
      <alignment vertical="center"/>
    </xf>
    <xf numFmtId="0" fontId="84" fillId="0" borderId="26" xfId="44" applyFont="1" applyFill="1" applyBorder="1" applyAlignment="1">
      <alignment vertical="center"/>
    </xf>
    <xf numFmtId="165" fontId="10" fillId="5" borderId="12" xfId="49" applyNumberFormat="1" applyFont="1" applyFill="1" applyBorder="1" applyAlignment="1">
      <alignment horizontal="center" vertical="center"/>
    </xf>
    <xf numFmtId="165" fontId="29" fillId="0" borderId="12" xfId="16" applyNumberFormat="1" applyFont="1" applyFill="1" applyBorder="1" applyAlignment="1">
      <alignment horizontal="right" vertical="center"/>
    </xf>
    <xf numFmtId="0" fontId="10" fillId="0" borderId="17" xfId="44" applyFont="1" applyFill="1" applyBorder="1" applyAlignment="1">
      <alignment vertical="center"/>
    </xf>
    <xf numFmtId="0" fontId="5" fillId="0" borderId="19" xfId="44" applyFont="1" applyFill="1" applyBorder="1" applyAlignment="1">
      <alignment horizontal="left" vertical="center"/>
    </xf>
    <xf numFmtId="0" fontId="6" fillId="0" borderId="19" xfId="44" applyFont="1" applyFill="1" applyBorder="1" applyAlignment="1">
      <alignment horizontal="left" vertical="center"/>
    </xf>
    <xf numFmtId="0" fontId="10" fillId="0" borderId="19" xfId="44" applyFont="1" applyFill="1" applyBorder="1" applyAlignment="1">
      <alignment horizontal="center" vertical="center"/>
    </xf>
    <xf numFmtId="165" fontId="43" fillId="0" borderId="18" xfId="16" applyNumberFormat="1" applyFont="1" applyFill="1" applyBorder="1" applyAlignment="1">
      <alignment horizontal="right" vertical="center"/>
    </xf>
    <xf numFmtId="165" fontId="14" fillId="0" borderId="24" xfId="61" applyNumberFormat="1" applyFont="1" applyFill="1" applyBorder="1" applyAlignment="1">
      <alignment horizontal="right" vertical="center"/>
    </xf>
    <xf numFmtId="165" fontId="14" fillId="0" borderId="12" xfId="61" applyNumberFormat="1" applyFont="1" applyFill="1" applyBorder="1" applyAlignment="1">
      <alignment horizontal="right" vertical="center"/>
    </xf>
    <xf numFmtId="165" fontId="13" fillId="0" borderId="12" xfId="0" applyNumberFormat="1" applyFont="1" applyBorder="1"/>
    <xf numFmtId="0" fontId="6" fillId="0" borderId="17" xfId="40" applyFont="1" applyFill="1" applyBorder="1" applyAlignment="1">
      <alignment vertical="center"/>
    </xf>
    <xf numFmtId="0" fontId="40" fillId="0" borderId="18" xfId="51" applyFont="1" applyFill="1" applyBorder="1" applyAlignment="1">
      <alignment horizontal="left" vertical="center"/>
    </xf>
    <xf numFmtId="0" fontId="40" fillId="0" borderId="19" xfId="51" applyFont="1" applyFill="1" applyBorder="1" applyAlignment="1">
      <alignment horizontal="left" vertical="center"/>
    </xf>
    <xf numFmtId="0" fontId="10" fillId="0" borderId="17" xfId="51" applyFont="1" applyFill="1" applyBorder="1" applyAlignment="1">
      <alignment horizontal="center" vertical="center"/>
    </xf>
    <xf numFmtId="165" fontId="11" fillId="0" borderId="18" xfId="16" applyNumberFormat="1" applyFont="1" applyFill="1" applyBorder="1" applyAlignment="1">
      <alignment horizontal="right" vertical="center"/>
    </xf>
    <xf numFmtId="165" fontId="14" fillId="0" borderId="24" xfId="16" quotePrefix="1" applyNumberFormat="1" applyFont="1" applyFill="1" applyBorder="1" applyAlignment="1">
      <alignment horizontal="center" vertical="center"/>
    </xf>
    <xf numFmtId="165" fontId="11" fillId="0" borderId="12" xfId="16" applyNumberFormat="1" applyFont="1" applyFill="1" applyBorder="1" applyAlignment="1">
      <alignment horizontal="right" vertical="center"/>
    </xf>
    <xf numFmtId="0" fontId="40" fillId="0" borderId="18" xfId="0" applyFont="1" applyFill="1" applyBorder="1" applyAlignment="1">
      <alignment vertical="center"/>
    </xf>
    <xf numFmtId="0" fontId="9" fillId="0" borderId="19" xfId="0" applyFont="1" applyFill="1" applyBorder="1" applyAlignment="1">
      <alignment vertical="center"/>
    </xf>
    <xf numFmtId="0" fontId="9" fillId="0" borderId="19" xfId="0" applyFont="1" applyFill="1" applyBorder="1" applyAlignment="1">
      <alignment horizontal="left" vertical="center"/>
    </xf>
    <xf numFmtId="0" fontId="10" fillId="0" borderId="17" xfId="0" applyFont="1" applyFill="1" applyBorder="1" applyAlignment="1">
      <alignment horizontal="center" vertical="center"/>
    </xf>
    <xf numFmtId="0" fontId="10" fillId="0" borderId="17" xfId="40" applyFont="1" applyBorder="1" applyAlignment="1">
      <alignment vertical="center"/>
    </xf>
    <xf numFmtId="165" fontId="11" fillId="0" borderId="18" xfId="16" applyNumberFormat="1" applyFont="1" applyFill="1" applyBorder="1" applyAlignment="1">
      <alignment horizontal="center" vertical="center"/>
    </xf>
    <xf numFmtId="165" fontId="11" fillId="0" borderId="17" xfId="0" applyNumberFormat="1" applyFont="1" applyBorder="1" applyAlignment="1">
      <alignment horizontal="right" vertical="center"/>
    </xf>
    <xf numFmtId="165" fontId="11" fillId="0" borderId="24" xfId="16" applyNumberFormat="1" applyFont="1" applyFill="1" applyBorder="1" applyAlignment="1">
      <alignment horizontal="center" vertical="center"/>
    </xf>
    <xf numFmtId="0" fontId="45" fillId="0" borderId="17" xfId="40" applyFont="1" applyFill="1" applyBorder="1" applyAlignment="1">
      <alignment vertical="center"/>
    </xf>
    <xf numFmtId="9" fontId="6" fillId="0" borderId="19" xfId="44" applyNumberFormat="1" applyFont="1" applyFill="1" applyBorder="1" applyAlignment="1">
      <alignment horizontal="center" vertical="center"/>
    </xf>
    <xf numFmtId="3" fontId="41" fillId="0" borderId="19" xfId="51" applyNumberFormat="1" applyFont="1" applyFill="1" applyBorder="1" applyAlignment="1">
      <alignment horizontal="left" vertical="center"/>
    </xf>
    <xf numFmtId="165" fontId="11" fillId="0" borderId="24" xfId="0" applyNumberFormat="1" applyFont="1" applyFill="1" applyBorder="1" applyAlignment="1">
      <alignment horizontal="center" vertical="center"/>
    </xf>
    <xf numFmtId="165" fontId="11" fillId="0" borderId="12" xfId="0" applyNumberFormat="1" applyFont="1" applyFill="1" applyBorder="1" applyAlignment="1">
      <alignment vertical="center"/>
    </xf>
    <xf numFmtId="0" fontId="48" fillId="0" borderId="17" xfId="0" applyFont="1" applyFill="1" applyBorder="1" applyAlignment="1">
      <alignment vertical="center"/>
    </xf>
    <xf numFmtId="0" fontId="6" fillId="0" borderId="18" xfId="51" applyFont="1" applyFill="1" applyBorder="1" applyAlignment="1">
      <alignment horizontal="left" vertical="center"/>
    </xf>
    <xf numFmtId="0" fontId="11" fillId="0" borderId="19" xfId="59" applyFont="1" applyFill="1" applyBorder="1" applyAlignment="1">
      <alignment horizontal="left" vertical="center"/>
    </xf>
    <xf numFmtId="0" fontId="10" fillId="0" borderId="17" xfId="63" applyFont="1" applyFill="1" applyBorder="1" applyAlignment="1">
      <alignment horizontal="center" vertical="center"/>
    </xf>
    <xf numFmtId="0" fontId="27" fillId="0" borderId="27" xfId="44" applyFont="1" applyFill="1" applyBorder="1" applyAlignment="1">
      <alignment horizontal="center" vertical="center"/>
    </xf>
    <xf numFmtId="165" fontId="11" fillId="0" borderId="24" xfId="63" applyNumberFormat="1" applyFont="1" applyFill="1" applyBorder="1" applyAlignment="1">
      <alignment horizontal="center" vertical="center"/>
    </xf>
    <xf numFmtId="165" fontId="11" fillId="0" borderId="12" xfId="63" applyNumberFormat="1" applyFont="1" applyFill="1" applyBorder="1" applyAlignment="1">
      <alignment vertical="center"/>
    </xf>
    <xf numFmtId="0" fontId="40" fillId="0" borderId="17" xfId="0" applyFont="1" applyFill="1" applyBorder="1" applyAlignment="1">
      <alignment vertical="center"/>
    </xf>
    <xf numFmtId="0" fontId="6" fillId="0" borderId="19" xfId="51" applyFont="1" applyFill="1" applyBorder="1" applyAlignment="1">
      <alignment horizontal="left" vertical="center"/>
    </xf>
    <xf numFmtId="165" fontId="11" fillId="0" borderId="18" xfId="0" applyNumberFormat="1" applyFont="1" applyFill="1" applyBorder="1" applyAlignment="1">
      <alignment horizontal="center" vertical="center"/>
    </xf>
    <xf numFmtId="165" fontId="11" fillId="0" borderId="17" xfId="0" applyNumberFormat="1" applyFont="1" applyFill="1" applyBorder="1" applyAlignment="1">
      <alignment vertical="center"/>
    </xf>
    <xf numFmtId="0" fontId="9" fillId="0" borderId="17" xfId="0" applyFont="1" applyBorder="1"/>
    <xf numFmtId="0" fontId="9" fillId="0" borderId="18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0" fontId="9" fillId="0" borderId="19" xfId="0" applyFont="1" applyBorder="1" applyAlignment="1">
      <alignment horizontal="left"/>
    </xf>
    <xf numFmtId="0" fontId="22" fillId="0" borderId="17" xfId="0" applyFont="1" applyBorder="1"/>
    <xf numFmtId="0" fontId="6" fillId="5" borderId="19" xfId="0" applyFont="1" applyFill="1" applyBorder="1" applyAlignment="1">
      <alignment horizontal="center" vertical="center"/>
    </xf>
    <xf numFmtId="0" fontId="6" fillId="5" borderId="19" xfId="0" applyFont="1" applyFill="1" applyBorder="1" applyAlignment="1">
      <alignment horizontal="left" vertical="center"/>
    </xf>
    <xf numFmtId="0" fontId="84" fillId="4" borderId="12" xfId="0" applyFont="1" applyFill="1" applyBorder="1" applyAlignment="1"/>
    <xf numFmtId="0" fontId="84" fillId="4" borderId="12" xfId="48" applyFont="1" applyFill="1" applyBorder="1" applyAlignment="1">
      <alignment horizontal="left"/>
    </xf>
    <xf numFmtId="0" fontId="86" fillId="4" borderId="25" xfId="0" applyFont="1" applyFill="1" applyBorder="1"/>
    <xf numFmtId="0" fontId="84" fillId="0" borderId="17" xfId="44" applyFont="1" applyFill="1" applyBorder="1" applyAlignment="1">
      <alignment vertical="center"/>
    </xf>
    <xf numFmtId="0" fontId="84" fillId="0" borderId="19" xfId="0" applyFont="1" applyFill="1" applyBorder="1" applyAlignment="1">
      <alignment vertical="center"/>
    </xf>
    <xf numFmtId="0" fontId="84" fillId="0" borderId="19" xfId="44" applyFont="1" applyFill="1" applyBorder="1" applyAlignment="1">
      <alignment horizontal="center" vertical="center"/>
    </xf>
    <xf numFmtId="0" fontId="10" fillId="5" borderId="17" xfId="49" applyFont="1" applyFill="1" applyBorder="1" applyAlignment="1">
      <alignment horizontal="center" vertical="center"/>
    </xf>
    <xf numFmtId="0" fontId="11" fillId="5" borderId="1" xfId="59" applyFont="1" applyFill="1" applyBorder="1" applyAlignment="1">
      <alignment vertical="center"/>
    </xf>
    <xf numFmtId="43" fontId="38" fillId="4" borderId="7" xfId="16" applyFont="1" applyFill="1" applyBorder="1" applyAlignment="1">
      <alignment vertical="center"/>
    </xf>
    <xf numFmtId="43" fontId="40" fillId="4" borderId="8" xfId="16" applyFont="1" applyFill="1" applyBorder="1" applyAlignment="1">
      <alignment vertical="center"/>
    </xf>
    <xf numFmtId="43" fontId="10" fillId="0" borderId="1" xfId="16" applyFont="1" applyFill="1" applyBorder="1" applyAlignment="1">
      <alignment horizontal="center" vertical="center"/>
    </xf>
    <xf numFmtId="0" fontId="10" fillId="0" borderId="1" xfId="61" applyFont="1" applyFill="1" applyBorder="1" applyAlignment="1">
      <alignment vertical="center"/>
    </xf>
    <xf numFmtId="4" fontId="11" fillId="0" borderId="1" xfId="16" applyNumberFormat="1" applyFont="1" applyFill="1" applyBorder="1" applyAlignment="1">
      <alignment horizontal="center" vertical="center"/>
    </xf>
    <xf numFmtId="4" fontId="11" fillId="0" borderId="1" xfId="0" applyNumberFormat="1" applyFont="1" applyFill="1" applyBorder="1" applyAlignment="1">
      <alignment horizontal="center" vertical="center" readingOrder="1"/>
    </xf>
    <xf numFmtId="17" fontId="10" fillId="0" borderId="12" xfId="45" applyNumberFormat="1" applyFont="1" applyFill="1" applyBorder="1" applyAlignment="1">
      <alignment horizontal="center" vertical="center"/>
    </xf>
    <xf numFmtId="164" fontId="14" fillId="0" borderId="12" xfId="16" quotePrefix="1" applyNumberFormat="1" applyFont="1" applyFill="1" applyBorder="1" applyAlignment="1">
      <alignment horizontal="center" vertical="center"/>
    </xf>
    <xf numFmtId="0" fontId="6" fillId="0" borderId="18" xfId="60" applyFont="1" applyFill="1" applyBorder="1" applyAlignment="1">
      <alignment horizontal="left" vertical="center"/>
    </xf>
    <xf numFmtId="0" fontId="6" fillId="0" borderId="19" xfId="60" applyFont="1" applyFill="1" applyBorder="1" applyAlignment="1">
      <alignment horizontal="left" vertical="center"/>
    </xf>
    <xf numFmtId="0" fontId="6" fillId="0" borderId="27" xfId="60" applyFont="1" applyFill="1" applyBorder="1" applyAlignment="1">
      <alignment horizontal="left" vertical="center"/>
    </xf>
    <xf numFmtId="17" fontId="20" fillId="0" borderId="26" xfId="45" applyNumberFormat="1" applyFont="1" applyFill="1" applyBorder="1" applyAlignment="1">
      <alignment horizontal="center" vertical="center"/>
    </xf>
    <xf numFmtId="165" fontId="11" fillId="4" borderId="12" xfId="16" quotePrefix="1" applyNumberFormat="1" applyFont="1" applyFill="1" applyBorder="1" applyAlignment="1">
      <alignment horizontal="center" vertical="center"/>
    </xf>
    <xf numFmtId="0" fontId="39" fillId="4" borderId="17" xfId="58" applyFont="1" applyFill="1" applyBorder="1" applyAlignment="1">
      <alignment vertical="center"/>
    </xf>
    <xf numFmtId="0" fontId="39" fillId="0" borderId="18" xfId="0" applyFont="1" applyFill="1" applyBorder="1" applyAlignment="1">
      <alignment horizontal="left" vertical="top"/>
    </xf>
    <xf numFmtId="0" fontId="39" fillId="4" borderId="19" xfId="45" applyFont="1" applyFill="1" applyBorder="1" applyAlignment="1">
      <alignment horizontal="center" vertical="center"/>
    </xf>
    <xf numFmtId="0" fontId="39" fillId="4" borderId="27" xfId="45" applyFont="1" applyFill="1" applyBorder="1" applyAlignment="1">
      <alignment horizontal="left" vertical="center"/>
    </xf>
    <xf numFmtId="0" fontId="6" fillId="0" borderId="18" xfId="45" applyFont="1" applyFill="1" applyBorder="1" applyAlignment="1">
      <alignment horizontal="left" vertical="center"/>
    </xf>
    <xf numFmtId="0" fontId="39" fillId="0" borderId="19" xfId="0" applyFont="1" applyBorder="1" applyAlignment="1">
      <alignment horizontal="center"/>
    </xf>
    <xf numFmtId="0" fontId="39" fillId="0" borderId="27" xfId="0" applyFont="1" applyBorder="1"/>
    <xf numFmtId="49" fontId="12" fillId="0" borderId="17" xfId="0" applyNumberFormat="1" applyFont="1" applyFill="1" applyBorder="1" applyAlignment="1">
      <alignment vertical="center"/>
    </xf>
    <xf numFmtId="0" fontId="12" fillId="0" borderId="17" xfId="0" applyFont="1" applyFill="1" applyBorder="1" applyAlignment="1">
      <alignment vertical="center"/>
    </xf>
    <xf numFmtId="165" fontId="62" fillId="0" borderId="12" xfId="0" applyNumberFormat="1" applyFont="1" applyFill="1" applyBorder="1" applyAlignment="1">
      <alignment horizontal="right" vertical="center"/>
    </xf>
    <xf numFmtId="165" fontId="66" fillId="0" borderId="12" xfId="0" applyNumberFormat="1" applyFont="1" applyFill="1" applyBorder="1" applyAlignment="1">
      <alignment vertical="center"/>
    </xf>
    <xf numFmtId="165" fontId="63" fillId="0" borderId="12" xfId="0" applyNumberFormat="1" applyFont="1" applyBorder="1" applyAlignment="1">
      <alignment vertical="center"/>
    </xf>
    <xf numFmtId="0" fontId="37" fillId="5" borderId="17" xfId="58" applyFont="1" applyFill="1" applyBorder="1" applyAlignment="1">
      <alignment vertical="center"/>
    </xf>
    <xf numFmtId="0" fontId="6" fillId="4" borderId="19" xfId="48" applyNumberFormat="1" applyFont="1" applyFill="1" applyBorder="1" applyAlignment="1">
      <alignment horizontal="left" vertical="center"/>
    </xf>
    <xf numFmtId="0" fontId="6" fillId="4" borderId="27" xfId="48" applyNumberFormat="1" applyFont="1" applyFill="1" applyBorder="1" applyAlignment="1">
      <alignment horizontal="left" vertical="center"/>
    </xf>
    <xf numFmtId="0" fontId="12" fillId="5" borderId="17" xfId="49" applyFont="1" applyFill="1" applyBorder="1" applyAlignment="1">
      <alignment horizontal="center" vertical="center"/>
    </xf>
    <xf numFmtId="43" fontId="29" fillId="0" borderId="17" xfId="16" applyFont="1" applyFill="1" applyBorder="1" applyAlignment="1">
      <alignment horizontal="right" vertical="center"/>
    </xf>
    <xf numFmtId="43" fontId="29" fillId="4" borderId="12" xfId="16" applyFont="1" applyFill="1" applyBorder="1" applyAlignment="1">
      <alignment horizontal="right" vertical="center"/>
    </xf>
    <xf numFmtId="0" fontId="6" fillId="5" borderId="17" xfId="58" applyFont="1" applyFill="1" applyBorder="1" applyAlignment="1">
      <alignment vertical="center"/>
    </xf>
    <xf numFmtId="0" fontId="39" fillId="5" borderId="18" xfId="49" applyFont="1" applyFill="1" applyBorder="1" applyAlignment="1">
      <alignment vertical="center"/>
    </xf>
    <xf numFmtId="0" fontId="39" fillId="4" borderId="19" xfId="48" applyNumberFormat="1" applyFont="1" applyFill="1" applyBorder="1" applyAlignment="1">
      <alignment horizontal="left" vertical="center"/>
    </xf>
    <xf numFmtId="0" fontId="56" fillId="5" borderId="17" xfId="49" applyFont="1" applyFill="1" applyBorder="1" applyAlignment="1">
      <alignment horizontal="center" vertical="center"/>
    </xf>
    <xf numFmtId="49" fontId="86" fillId="5" borderId="20" xfId="58" applyNumberFormat="1" applyFont="1" applyFill="1" applyBorder="1" applyAlignment="1">
      <alignment horizontal="center" vertical="center"/>
    </xf>
    <xf numFmtId="0" fontId="84" fillId="5" borderId="21" xfId="49" applyFont="1" applyFill="1" applyBorder="1" applyAlignment="1">
      <alignment vertical="center"/>
    </xf>
    <xf numFmtId="0" fontId="84" fillId="5" borderId="22" xfId="48" applyFont="1" applyFill="1" applyBorder="1" applyAlignment="1">
      <alignment horizontal="left" vertical="center"/>
    </xf>
    <xf numFmtId="0" fontId="84" fillId="5" borderId="23" xfId="48" applyFont="1" applyFill="1" applyBorder="1" applyAlignment="1">
      <alignment horizontal="left" vertical="center"/>
    </xf>
    <xf numFmtId="4" fontId="11" fillId="5" borderId="20" xfId="16" applyNumberFormat="1" applyFont="1" applyFill="1" applyBorder="1" applyAlignment="1">
      <alignment horizontal="right" vertical="center"/>
    </xf>
    <xf numFmtId="0" fontId="16" fillId="5" borderId="20" xfId="0" applyFont="1" applyFill="1" applyBorder="1"/>
    <xf numFmtId="0" fontId="13" fillId="0" borderId="27" xfId="0" applyFont="1" applyBorder="1"/>
    <xf numFmtId="0" fontId="6" fillId="4" borderId="17" xfId="0" applyFont="1" applyFill="1" applyBorder="1" applyAlignment="1">
      <alignment vertical="center"/>
    </xf>
    <xf numFmtId="0" fontId="10" fillId="4" borderId="17" xfId="48" applyFont="1" applyFill="1" applyBorder="1" applyAlignment="1">
      <alignment horizontal="center" vertical="center"/>
    </xf>
    <xf numFmtId="0" fontId="27" fillId="4" borderId="12" xfId="48" applyFont="1" applyFill="1" applyBorder="1" applyAlignment="1">
      <alignment vertical="center"/>
    </xf>
    <xf numFmtId="0" fontId="27" fillId="4" borderId="24" xfId="0" applyFont="1" applyFill="1" applyBorder="1"/>
    <xf numFmtId="0" fontId="27" fillId="4" borderId="25" xfId="0" applyFont="1" applyFill="1" applyBorder="1"/>
    <xf numFmtId="43" fontId="43" fillId="0" borderId="12" xfId="16" applyFont="1" applyFill="1" applyBorder="1" applyAlignment="1">
      <alignment horizontal="right" vertical="center"/>
    </xf>
    <xf numFmtId="0" fontId="39" fillId="4" borderId="19" xfId="48" applyFont="1" applyFill="1" applyBorder="1" applyAlignment="1">
      <alignment horizontal="center" vertical="center"/>
    </xf>
    <xf numFmtId="0" fontId="21" fillId="4" borderId="20" xfId="45" applyFont="1" applyFill="1" applyBorder="1" applyAlignment="1">
      <alignment vertical="center"/>
    </xf>
    <xf numFmtId="0" fontId="21" fillId="4" borderId="20" xfId="45" applyFont="1" applyFill="1" applyBorder="1" applyAlignment="1">
      <alignment horizontal="center" vertical="center"/>
    </xf>
    <xf numFmtId="0" fontId="43" fillId="0" borderId="24" xfId="0" applyFont="1" applyFill="1" applyBorder="1"/>
    <xf numFmtId="0" fontId="27" fillId="0" borderId="25" xfId="0" applyFont="1" applyFill="1" applyBorder="1"/>
    <xf numFmtId="49" fontId="39" fillId="4" borderId="1" xfId="58" applyNumberFormat="1" applyFont="1" applyFill="1" applyBorder="1" applyAlignment="1">
      <alignment horizontal="center" vertical="center"/>
    </xf>
    <xf numFmtId="0" fontId="21" fillId="4" borderId="17" xfId="45" applyFont="1" applyFill="1" applyBorder="1" applyAlignment="1">
      <alignment vertical="center"/>
    </xf>
    <xf numFmtId="0" fontId="21" fillId="4" borderId="17" xfId="45" applyFont="1" applyFill="1" applyBorder="1" applyAlignment="1">
      <alignment horizontal="center" vertical="center"/>
    </xf>
    <xf numFmtId="0" fontId="38" fillId="4" borderId="1" xfId="0" applyFont="1" applyFill="1" applyBorder="1" applyAlignment="1">
      <alignment horizontal="center" vertical="center"/>
    </xf>
    <xf numFmtId="9" fontId="6" fillId="4" borderId="8" xfId="48" applyNumberFormat="1" applyFont="1" applyFill="1" applyBorder="1" applyAlignment="1">
      <alignment horizontal="center" vertical="center"/>
    </xf>
    <xf numFmtId="0" fontId="10" fillId="4" borderId="1" xfId="48" applyFont="1" applyFill="1" applyBorder="1" applyAlignment="1">
      <alignment horizontal="center" vertical="center"/>
    </xf>
    <xf numFmtId="165" fontId="43" fillId="0" borderId="1" xfId="16" applyNumberFormat="1" applyFont="1" applyFill="1" applyBorder="1" applyAlignment="1">
      <alignment horizontal="right" vertical="center"/>
    </xf>
    <xf numFmtId="0" fontId="29" fillId="4" borderId="20" xfId="45" applyFont="1" applyFill="1" applyBorder="1" applyAlignment="1">
      <alignment vertical="center"/>
    </xf>
    <xf numFmtId="0" fontId="38" fillId="4" borderId="17" xfId="0" applyFont="1" applyFill="1" applyBorder="1" applyAlignment="1">
      <alignment horizontal="center" vertical="center"/>
    </xf>
    <xf numFmtId="0" fontId="37" fillId="0" borderId="20" xfId="46" applyFont="1" applyFill="1" applyBorder="1" applyAlignment="1">
      <alignment horizontal="center" vertical="center"/>
    </xf>
    <xf numFmtId="0" fontId="6" fillId="0" borderId="21" xfId="49" applyFont="1" applyFill="1" applyBorder="1" applyAlignment="1">
      <alignment horizontal="left" vertical="center"/>
    </xf>
    <xf numFmtId="0" fontId="6" fillId="0" borderId="22" xfId="49" applyFont="1" applyFill="1" applyBorder="1" applyAlignment="1">
      <alignment horizontal="center" vertical="center"/>
    </xf>
    <xf numFmtId="43" fontId="6" fillId="0" borderId="23" xfId="16" applyFont="1" applyFill="1" applyBorder="1" applyAlignment="1">
      <alignment horizontal="right" vertical="center"/>
    </xf>
    <xf numFmtId="0" fontId="10" fillId="0" borderId="20" xfId="52" applyFont="1" applyFill="1" applyBorder="1" applyAlignment="1">
      <alignment horizontal="center" vertical="center"/>
    </xf>
    <xf numFmtId="0" fontId="37" fillId="0" borderId="17" xfId="46" applyFont="1" applyFill="1" applyBorder="1" applyAlignment="1">
      <alignment horizontal="center" vertical="center"/>
    </xf>
    <xf numFmtId="0" fontId="6" fillId="0" borderId="18" xfId="49" applyFont="1" applyFill="1" applyBorder="1" applyAlignment="1">
      <alignment horizontal="left" vertical="center"/>
    </xf>
    <xf numFmtId="0" fontId="10" fillId="0" borderId="17" xfId="52" applyFont="1" applyFill="1" applyBorder="1" applyAlignment="1">
      <alignment horizontal="center" vertical="center"/>
    </xf>
    <xf numFmtId="0" fontId="38" fillId="0" borderId="1" xfId="0" applyFont="1" applyFill="1" applyBorder="1" applyAlignment="1">
      <alignment horizontal="center" vertical="center"/>
    </xf>
    <xf numFmtId="0" fontId="6" fillId="0" borderId="7" xfId="48" applyFont="1" applyFill="1" applyBorder="1" applyAlignment="1">
      <alignment vertical="center"/>
    </xf>
    <xf numFmtId="0" fontId="6" fillId="0" borderId="8" xfId="48" applyFont="1" applyFill="1" applyBorder="1" applyAlignment="1">
      <alignment horizontal="left" vertical="center"/>
    </xf>
    <xf numFmtId="0" fontId="6" fillId="0" borderId="9" xfId="48" applyFont="1" applyFill="1" applyBorder="1" applyAlignment="1">
      <alignment vertical="center"/>
    </xf>
    <xf numFmtId="0" fontId="10" fillId="4" borderId="1" xfId="49" applyFont="1" applyFill="1" applyBorder="1" applyAlignment="1">
      <alignment horizontal="center" vertical="center"/>
    </xf>
    <xf numFmtId="0" fontId="39" fillId="0" borderId="27" xfId="48" applyFont="1" applyFill="1" applyBorder="1" applyAlignment="1">
      <alignment horizontal="left" vertical="center"/>
    </xf>
    <xf numFmtId="0" fontId="53" fillId="4" borderId="17" xfId="46" applyFont="1" applyFill="1" applyBorder="1" applyAlignment="1">
      <alignment horizontal="center" vertical="center"/>
    </xf>
    <xf numFmtId="0" fontId="10" fillId="4" borderId="17" xfId="59" applyFont="1" applyFill="1" applyBorder="1" applyAlignment="1">
      <alignment horizontal="center" vertical="center"/>
    </xf>
    <xf numFmtId="0" fontId="84" fillId="4" borderId="24" xfId="0" applyFont="1" applyFill="1" applyBorder="1" applyAlignment="1">
      <alignment vertical="top"/>
    </xf>
    <xf numFmtId="0" fontId="84" fillId="4" borderId="25" xfId="0" applyFont="1" applyFill="1" applyBorder="1" applyAlignment="1">
      <alignment vertical="top" wrapText="1"/>
    </xf>
    <xf numFmtId="0" fontId="84" fillId="4" borderId="26" xfId="0" applyFont="1" applyFill="1" applyBorder="1" applyAlignment="1">
      <alignment vertical="top" wrapText="1"/>
    </xf>
    <xf numFmtId="17" fontId="10" fillId="4" borderId="12" xfId="49" applyNumberFormat="1" applyFont="1" applyFill="1" applyBorder="1" applyAlignment="1">
      <alignment horizontal="center" vertical="center"/>
    </xf>
    <xf numFmtId="165" fontId="11" fillId="4" borderId="12" xfId="0" applyNumberFormat="1" applyFont="1" applyFill="1" applyBorder="1" applyAlignment="1">
      <alignment horizontal="center" vertical="center"/>
    </xf>
    <xf numFmtId="0" fontId="104" fillId="4" borderId="18" xfId="46" applyFont="1" applyFill="1" applyBorder="1" applyAlignment="1">
      <alignment horizontal="center" vertical="center"/>
    </xf>
    <xf numFmtId="0" fontId="27" fillId="4" borderId="19" xfId="0" applyFont="1" applyFill="1" applyBorder="1" applyAlignment="1">
      <alignment vertical="top" wrapText="1"/>
    </xf>
    <xf numFmtId="0" fontId="27" fillId="4" borderId="27" xfId="0" applyFont="1" applyFill="1" applyBorder="1" applyAlignment="1">
      <alignment vertical="top" wrapText="1"/>
    </xf>
    <xf numFmtId="0" fontId="27" fillId="4" borderId="12" xfId="49" applyFont="1" applyFill="1" applyBorder="1" applyAlignment="1">
      <alignment horizontal="left" vertical="center"/>
    </xf>
    <xf numFmtId="17" fontId="10" fillId="0" borderId="12" xfId="49" applyNumberFormat="1" applyFont="1" applyFill="1" applyBorder="1" applyAlignment="1">
      <alignment horizontal="center" vertical="center"/>
    </xf>
    <xf numFmtId="0" fontId="53" fillId="4" borderId="18" xfId="46" applyFont="1" applyFill="1" applyBorder="1" applyAlignment="1">
      <alignment horizontal="center" vertical="center"/>
    </xf>
    <xf numFmtId="0" fontId="29" fillId="4" borderId="19" xfId="0" applyFont="1" applyFill="1" applyBorder="1" applyAlignment="1">
      <alignment vertical="top" wrapText="1"/>
    </xf>
    <xf numFmtId="0" fontId="29" fillId="4" borderId="27" xfId="0" applyFont="1" applyFill="1" applyBorder="1" applyAlignment="1">
      <alignment vertical="top" wrapText="1"/>
    </xf>
    <xf numFmtId="0" fontId="10" fillId="4" borderId="17" xfId="0" applyFont="1" applyFill="1" applyBorder="1" applyAlignment="1">
      <alignment horizontal="center" vertical="center"/>
    </xf>
    <xf numFmtId="49" fontId="27" fillId="0" borderId="24" xfId="61" applyNumberFormat="1" applyFont="1" applyFill="1" applyBorder="1" applyAlignment="1">
      <alignment vertical="center"/>
    </xf>
    <xf numFmtId="0" fontId="39" fillId="0" borderId="25" xfId="0" applyFont="1" applyFill="1" applyBorder="1" applyAlignment="1">
      <alignment horizontal="left" vertical="center"/>
    </xf>
    <xf numFmtId="0" fontId="39" fillId="0" borderId="26" xfId="0" applyFont="1" applyFill="1" applyBorder="1" applyAlignment="1">
      <alignment horizontal="left" vertical="center"/>
    </xf>
    <xf numFmtId="43" fontId="20" fillId="4" borderId="12" xfId="16" applyFont="1" applyFill="1" applyBorder="1" applyAlignment="1">
      <alignment horizontal="center" vertical="center"/>
    </xf>
    <xf numFmtId="0" fontId="39" fillId="0" borderId="17" xfId="49" applyFont="1" applyFill="1" applyBorder="1" applyAlignment="1">
      <alignment horizontal="center" vertical="center"/>
    </xf>
    <xf numFmtId="0" fontId="39" fillId="0" borderId="19" xfId="48" applyFont="1" applyFill="1" applyBorder="1" applyAlignment="1">
      <alignment vertical="center"/>
    </xf>
    <xf numFmtId="0" fontId="19" fillId="0" borderId="17" xfId="0" applyFont="1" applyBorder="1"/>
    <xf numFmtId="0" fontId="38" fillId="0" borderId="20" xfId="0" applyFont="1" applyFill="1" applyBorder="1" applyAlignment="1">
      <alignment horizontal="center" vertical="center"/>
    </xf>
    <xf numFmtId="0" fontId="6" fillId="0" borderId="21" xfId="48" applyFont="1" applyFill="1" applyBorder="1" applyAlignment="1">
      <alignment vertical="center"/>
    </xf>
    <xf numFmtId="0" fontId="6" fillId="0" borderId="22" xfId="48" applyFont="1" applyFill="1" applyBorder="1" applyAlignment="1">
      <alignment horizontal="left" vertical="center"/>
    </xf>
    <xf numFmtId="0" fontId="6" fillId="0" borderId="23" xfId="48" applyFont="1" applyFill="1" applyBorder="1" applyAlignment="1">
      <alignment vertical="center"/>
    </xf>
    <xf numFmtId="0" fontId="27" fillId="0" borderId="24" xfId="0" applyFont="1" applyBorder="1"/>
    <xf numFmtId="0" fontId="19" fillId="0" borderId="25" xfId="0" applyFont="1" applyBorder="1"/>
    <xf numFmtId="0" fontId="20" fillId="4" borderId="12" xfId="45" applyFont="1" applyFill="1" applyBorder="1" applyAlignment="1">
      <alignment horizontal="center" vertical="center"/>
    </xf>
    <xf numFmtId="17" fontId="20" fillId="4" borderId="12" xfId="49" applyNumberFormat="1" applyFont="1" applyFill="1" applyBorder="1" applyAlignment="1">
      <alignment horizontal="center" vertical="center"/>
    </xf>
    <xf numFmtId="0" fontId="19" fillId="0" borderId="12" xfId="0" applyFont="1" applyBorder="1" applyAlignment="1">
      <alignment horizontal="left"/>
    </xf>
    <xf numFmtId="0" fontId="84" fillId="0" borderId="12" xfId="49" applyFont="1" applyFill="1" applyBorder="1" applyAlignment="1">
      <alignment horizontal="left" vertical="center"/>
    </xf>
    <xf numFmtId="0" fontId="86" fillId="0" borderId="25" xfId="49" applyFont="1" applyFill="1" applyBorder="1" applyAlignment="1">
      <alignment horizontal="center" vertical="center"/>
    </xf>
    <xf numFmtId="43" fontId="86" fillId="0" borderId="26" xfId="16" applyFont="1" applyFill="1" applyBorder="1" applyAlignment="1">
      <alignment horizontal="center" vertical="center"/>
    </xf>
    <xf numFmtId="0" fontId="6" fillId="0" borderId="17" xfId="24" applyFont="1" applyFill="1" applyBorder="1" applyAlignment="1">
      <alignment vertical="center"/>
    </xf>
    <xf numFmtId="0" fontId="6" fillId="0" borderId="17" xfId="53" applyFont="1" applyFill="1" applyBorder="1" applyAlignment="1">
      <alignment horizontal="left" vertical="center"/>
    </xf>
    <xf numFmtId="0" fontId="10" fillId="0" borderId="17" xfId="46" applyFont="1" applyFill="1" applyBorder="1" applyAlignment="1">
      <alignment horizontal="center" vertical="center"/>
    </xf>
    <xf numFmtId="0" fontId="86" fillId="0" borderId="26" xfId="0" applyFont="1" applyBorder="1" applyAlignment="1">
      <alignment vertical="center"/>
    </xf>
    <xf numFmtId="165" fontId="11" fillId="0" borderId="12" xfId="0" applyNumberFormat="1" applyFont="1" applyBorder="1" applyAlignment="1">
      <alignment vertical="center"/>
    </xf>
    <xf numFmtId="0" fontId="42" fillId="5" borderId="17" xfId="46" applyFont="1" applyFill="1" applyBorder="1" applyAlignment="1">
      <alignment horizontal="center" vertical="center"/>
    </xf>
    <xf numFmtId="0" fontId="19" fillId="4" borderId="27" xfId="0" applyFont="1" applyFill="1" applyBorder="1" applyAlignment="1">
      <alignment horizontal="center" vertical="center"/>
    </xf>
    <xf numFmtId="0" fontId="19" fillId="4" borderId="17" xfId="0" applyFont="1" applyFill="1" applyBorder="1" applyAlignment="1">
      <alignment horizontal="center" vertical="center"/>
    </xf>
    <xf numFmtId="0" fontId="27" fillId="4" borderId="24" xfId="0" quotePrefix="1" applyNumberFormat="1" applyFont="1" applyFill="1" applyBorder="1"/>
    <xf numFmtId="0" fontId="27" fillId="4" borderId="25" xfId="0" applyNumberFormat="1" applyFont="1" applyFill="1" applyBorder="1"/>
    <xf numFmtId="0" fontId="27" fillId="4" borderId="26" xfId="0" applyNumberFormat="1" applyFont="1" applyFill="1" applyBorder="1"/>
    <xf numFmtId="0" fontId="20" fillId="4" borderId="13" xfId="0" applyFont="1" applyFill="1" applyBorder="1" applyAlignment="1">
      <alignment vertical="center"/>
    </xf>
    <xf numFmtId="0" fontId="19" fillId="0" borderId="13" xfId="0" applyFont="1" applyBorder="1" applyAlignment="1">
      <alignment horizontal="left" vertical="center"/>
    </xf>
    <xf numFmtId="0" fontId="10" fillId="0" borderId="19" xfId="45" applyFont="1" applyFill="1" applyBorder="1" applyAlignment="1">
      <alignment horizontal="center" vertical="center"/>
    </xf>
    <xf numFmtId="0" fontId="85" fillId="0" borderId="25" xfId="45" applyFont="1" applyFill="1" applyBorder="1" applyAlignment="1">
      <alignment horizontal="center" vertical="center"/>
    </xf>
    <xf numFmtId="165" fontId="11" fillId="0" borderId="24" xfId="16" applyNumberFormat="1" applyFont="1" applyFill="1" applyBorder="1" applyAlignment="1">
      <alignment horizontal="right" vertical="center"/>
    </xf>
    <xf numFmtId="0" fontId="6" fillId="0" borderId="18" xfId="0" applyFont="1" applyFill="1" applyBorder="1" applyAlignment="1">
      <alignment horizontal="left" vertical="center"/>
    </xf>
    <xf numFmtId="0" fontId="84" fillId="0" borderId="24" xfId="0" applyFont="1" applyFill="1" applyBorder="1" applyAlignment="1">
      <alignment horizontal="left" vertical="top"/>
    </xf>
    <xf numFmtId="0" fontId="45" fillId="0" borderId="17" xfId="48" applyFont="1" applyFill="1" applyBorder="1" applyAlignment="1">
      <alignment horizontal="center" vertical="center"/>
    </xf>
    <xf numFmtId="0" fontId="13" fillId="0" borderId="18" xfId="0" applyFont="1" applyFill="1" applyBorder="1"/>
    <xf numFmtId="0" fontId="13" fillId="0" borderId="19" xfId="0" applyFont="1" applyFill="1" applyBorder="1"/>
    <xf numFmtId="0" fontId="13" fillId="0" borderId="27" xfId="0" applyFont="1" applyFill="1" applyBorder="1"/>
    <xf numFmtId="0" fontId="10" fillId="0" borderId="17" xfId="45" applyFont="1" applyFill="1" applyBorder="1" applyAlignment="1">
      <alignment vertical="center"/>
    </xf>
    <xf numFmtId="0" fontId="10" fillId="0" borderId="12" xfId="45" applyFont="1" applyFill="1" applyBorder="1" applyAlignment="1">
      <alignment vertical="center"/>
    </xf>
    <xf numFmtId="0" fontId="46" fillId="0" borderId="17" xfId="0" applyFont="1" applyFill="1" applyBorder="1"/>
    <xf numFmtId="0" fontId="46" fillId="0" borderId="17" xfId="0" applyNumberFormat="1" applyFont="1" applyFill="1" applyBorder="1"/>
    <xf numFmtId="0" fontId="27" fillId="0" borderId="1" xfId="59" applyFont="1" applyFill="1" applyBorder="1" applyAlignment="1">
      <alignment horizontal="center" vertical="center"/>
    </xf>
    <xf numFmtId="0" fontId="100" fillId="0" borderId="7" xfId="0" applyFont="1" applyFill="1" applyBorder="1" applyAlignment="1">
      <alignment horizontal="left" vertical="top"/>
    </xf>
    <xf numFmtId="0" fontId="111" fillId="0" borderId="8" xfId="45" applyFont="1" applyFill="1" applyBorder="1" applyAlignment="1">
      <alignment vertical="center"/>
    </xf>
    <xf numFmtId="0" fontId="111" fillId="0" borderId="9" xfId="45" applyFont="1" applyFill="1" applyBorder="1" applyAlignment="1">
      <alignment horizontal="center" vertical="center"/>
    </xf>
    <xf numFmtId="0" fontId="10" fillId="0" borderId="1" xfId="45" applyFont="1" applyFill="1" applyBorder="1" applyAlignment="1">
      <alignment vertical="center"/>
    </xf>
    <xf numFmtId="0" fontId="10" fillId="0" borderId="1" xfId="45" applyFont="1" applyFill="1" applyBorder="1" applyAlignment="1">
      <alignment horizontal="center" vertical="center"/>
    </xf>
    <xf numFmtId="165" fontId="11" fillId="0" borderId="7" xfId="16" quotePrefix="1" applyNumberFormat="1" applyFont="1" applyFill="1" applyBorder="1" applyAlignment="1">
      <alignment horizontal="center" vertical="center"/>
    </xf>
    <xf numFmtId="165" fontId="11" fillId="0" borderId="1" xfId="0" applyNumberFormat="1" applyFont="1" applyFill="1" applyBorder="1"/>
    <xf numFmtId="0" fontId="27" fillId="0" borderId="12" xfId="58" applyFont="1" applyFill="1" applyBorder="1" applyAlignment="1">
      <alignment horizontal="left" vertical="center"/>
    </xf>
    <xf numFmtId="4" fontId="6" fillId="0" borderId="12" xfId="16" applyNumberFormat="1" applyFont="1" applyFill="1" applyBorder="1" applyAlignment="1">
      <alignment horizontal="right" vertical="center"/>
    </xf>
    <xf numFmtId="0" fontId="13" fillId="0" borderId="17" xfId="0" applyFont="1" applyFill="1" applyBorder="1"/>
    <xf numFmtId="0" fontId="39" fillId="0" borderId="18" xfId="0" applyNumberFormat="1" applyFont="1" applyFill="1" applyBorder="1"/>
    <xf numFmtId="0" fontId="19" fillId="0" borderId="19" xfId="0" applyFont="1" applyFill="1" applyBorder="1"/>
    <xf numFmtId="0" fontId="19" fillId="0" borderId="27" xfId="0" applyFont="1" applyFill="1" applyBorder="1"/>
    <xf numFmtId="0" fontId="19" fillId="0" borderId="17" xfId="0" applyFont="1" applyFill="1" applyBorder="1"/>
    <xf numFmtId="0" fontId="13" fillId="0" borderId="17" xfId="0" applyFont="1" applyFill="1" applyBorder="1" applyAlignment="1">
      <alignment horizontal="left"/>
    </xf>
    <xf numFmtId="0" fontId="39" fillId="0" borderId="24" xfId="0" applyNumberFormat="1" applyFont="1" applyFill="1" applyBorder="1"/>
    <xf numFmtId="0" fontId="19" fillId="0" borderId="25" xfId="0" applyFont="1" applyFill="1" applyBorder="1"/>
    <xf numFmtId="0" fontId="19" fillId="0" borderId="26" xfId="0" applyFont="1" applyFill="1" applyBorder="1"/>
    <xf numFmtId="0" fontId="19" fillId="0" borderId="12" xfId="0" applyFont="1" applyFill="1" applyBorder="1"/>
    <xf numFmtId="0" fontId="13" fillId="0" borderId="12" xfId="0" applyFont="1" applyFill="1" applyBorder="1" applyAlignment="1">
      <alignment horizontal="left"/>
    </xf>
    <xf numFmtId="0" fontId="6" fillId="0" borderId="18" xfId="60" applyFont="1" applyFill="1" applyBorder="1" applyAlignment="1">
      <alignment vertical="center"/>
    </xf>
    <xf numFmtId="0" fontId="6" fillId="0" borderId="19" xfId="60" applyFont="1" applyFill="1" applyBorder="1" applyAlignment="1">
      <alignment horizontal="center" vertical="center"/>
    </xf>
    <xf numFmtId="0" fontId="6" fillId="0" borderId="27" xfId="60" applyFont="1" applyFill="1" applyBorder="1" applyAlignment="1">
      <alignment vertical="center"/>
    </xf>
    <xf numFmtId="0" fontId="84" fillId="0" borderId="12" xfId="48" applyFont="1" applyFill="1" applyBorder="1" applyAlignment="1">
      <alignment horizontal="left" vertical="center"/>
    </xf>
    <xf numFmtId="0" fontId="43" fillId="0" borderId="18" xfId="60" applyFont="1" applyFill="1" applyBorder="1" applyAlignment="1">
      <alignment vertical="center"/>
    </xf>
    <xf numFmtId="0" fontId="6" fillId="0" borderId="19" xfId="60" applyFont="1" applyFill="1" applyBorder="1" applyAlignment="1">
      <alignment vertical="center"/>
    </xf>
    <xf numFmtId="165" fontId="14" fillId="0" borderId="17" xfId="16" quotePrefix="1" applyNumberFormat="1" applyFont="1" applyFill="1" applyBorder="1" applyAlignment="1">
      <alignment horizontal="center" vertical="center"/>
    </xf>
    <xf numFmtId="165" fontId="13" fillId="0" borderId="17" xfId="0" applyNumberFormat="1" applyFont="1" applyFill="1" applyBorder="1"/>
    <xf numFmtId="0" fontId="27" fillId="0" borderId="24" xfId="60" applyFont="1" applyFill="1" applyBorder="1" applyAlignment="1">
      <alignment vertical="center"/>
    </xf>
    <xf numFmtId="0" fontId="6" fillId="0" borderId="25" xfId="60" applyFont="1" applyFill="1" applyBorder="1" applyAlignment="1">
      <alignment vertical="center"/>
    </xf>
    <xf numFmtId="0" fontId="6" fillId="0" borderId="26" xfId="60" applyFont="1" applyFill="1" applyBorder="1" applyAlignment="1">
      <alignment vertical="center"/>
    </xf>
    <xf numFmtId="0" fontId="84" fillId="0" borderId="24" xfId="0" applyFont="1" applyFill="1" applyBorder="1" applyAlignment="1">
      <alignment horizontal="left"/>
    </xf>
    <xf numFmtId="0" fontId="86" fillId="0" borderId="25" xfId="48" applyFont="1" applyFill="1" applyBorder="1" applyAlignment="1">
      <alignment horizontal="center" vertical="center"/>
    </xf>
    <xf numFmtId="0" fontId="86" fillId="0" borderId="26" xfId="48" applyFont="1" applyFill="1" applyBorder="1" applyAlignment="1">
      <alignment vertical="center"/>
    </xf>
    <xf numFmtId="165" fontId="34" fillId="4" borderId="12" xfId="0" applyNumberFormat="1" applyFont="1" applyFill="1" applyBorder="1" applyAlignment="1">
      <alignment horizontal="center" vertical="center"/>
    </xf>
    <xf numFmtId="165" fontId="52" fillId="4" borderId="12" xfId="0" applyNumberFormat="1" applyFont="1" applyFill="1" applyBorder="1"/>
    <xf numFmtId="3" fontId="39" fillId="4" borderId="0" xfId="0" applyNumberFormat="1" applyFont="1" applyFill="1" applyBorder="1" applyAlignment="1">
      <alignment horizontal="center" vertical="center"/>
    </xf>
    <xf numFmtId="3" fontId="39" fillId="5" borderId="0" xfId="0" applyNumberFormat="1" applyFont="1" applyFill="1" applyBorder="1" applyAlignment="1">
      <alignment horizontal="center" vertical="center"/>
    </xf>
    <xf numFmtId="3" fontId="39" fillId="4" borderId="0" xfId="48" applyNumberFormat="1" applyFont="1" applyFill="1" applyBorder="1" applyAlignment="1">
      <alignment horizontal="center" vertical="center"/>
    </xf>
    <xf numFmtId="3" fontId="39" fillId="5" borderId="0" xfId="0" applyNumberFormat="1" applyFont="1" applyFill="1" applyBorder="1" applyAlignment="1">
      <alignment horizontal="center"/>
    </xf>
    <xf numFmtId="0" fontId="84" fillId="0" borderId="14" xfId="0" applyFont="1" applyBorder="1" applyAlignment="1">
      <alignment horizontal="left" vertical="center" wrapText="1"/>
    </xf>
    <xf numFmtId="0" fontId="84" fillId="0" borderId="15" xfId="0" applyFont="1" applyBorder="1" applyAlignment="1">
      <alignment horizontal="left" vertical="center" wrapText="1"/>
    </xf>
    <xf numFmtId="0" fontId="84" fillId="0" borderId="16" xfId="0" applyFont="1" applyBorder="1" applyAlignment="1">
      <alignment horizontal="left" vertical="center" wrapText="1"/>
    </xf>
    <xf numFmtId="0" fontId="27" fillId="0" borderId="24" xfId="0" applyFont="1" applyBorder="1" applyAlignment="1">
      <alignment vertical="top" wrapText="1"/>
    </xf>
    <xf numFmtId="0" fontId="27" fillId="0" borderId="25" xfId="0" applyFont="1" applyBorder="1" applyAlignment="1">
      <alignment vertical="top"/>
    </xf>
    <xf numFmtId="0" fontId="27" fillId="0" borderId="26" xfId="0" applyFont="1" applyBorder="1" applyAlignment="1">
      <alignment vertical="top"/>
    </xf>
    <xf numFmtId="0" fontId="27" fillId="0" borderId="14" xfId="0" applyFont="1" applyBorder="1" applyAlignment="1">
      <alignment horizontal="left" vertical="top" wrapText="1"/>
    </xf>
    <xf numFmtId="0" fontId="27" fillId="0" borderId="15" xfId="0" applyFont="1" applyBorder="1" applyAlignment="1">
      <alignment horizontal="left" vertical="top" wrapText="1"/>
    </xf>
    <xf numFmtId="0" fontId="27" fillId="0" borderId="16" xfId="0" applyFont="1" applyBorder="1" applyAlignment="1">
      <alignment horizontal="left" vertical="top" wrapText="1"/>
    </xf>
    <xf numFmtId="0" fontId="10" fillId="3" borderId="4" xfId="44" applyFont="1" applyFill="1" applyBorder="1" applyAlignment="1">
      <alignment horizontal="center" vertical="center"/>
    </xf>
    <xf numFmtId="0" fontId="10" fillId="3" borderId="5" xfId="44" applyFont="1" applyFill="1" applyBorder="1" applyAlignment="1">
      <alignment horizontal="center" vertical="center"/>
    </xf>
    <xf numFmtId="0" fontId="10" fillId="3" borderId="6" xfId="44" applyFont="1" applyFill="1" applyBorder="1" applyAlignment="1">
      <alignment horizontal="center" vertical="center"/>
    </xf>
    <xf numFmtId="0" fontId="130" fillId="0" borderId="0" xfId="0" applyFont="1" applyBorder="1" applyAlignment="1">
      <alignment horizontal="left" vertical="center" wrapText="1"/>
    </xf>
    <xf numFmtId="0" fontId="5" fillId="3" borderId="10" xfId="44" applyFont="1" applyFill="1" applyBorder="1" applyAlignment="1">
      <alignment horizontal="center" vertical="center"/>
    </xf>
    <xf numFmtId="0" fontId="5" fillId="3" borderId="0" xfId="44" applyFont="1" applyFill="1" applyBorder="1" applyAlignment="1">
      <alignment horizontal="center" vertical="center"/>
    </xf>
    <xf numFmtId="0" fontId="5" fillId="3" borderId="11" xfId="44" applyFont="1" applyFill="1" applyBorder="1" applyAlignment="1">
      <alignment horizontal="center" vertical="center"/>
    </xf>
    <xf numFmtId="0" fontId="5" fillId="3" borderId="7" xfId="44" applyFont="1" applyFill="1" applyBorder="1" applyAlignment="1">
      <alignment horizontal="center" vertical="center"/>
    </xf>
    <xf numFmtId="0" fontId="5" fillId="3" borderId="8" xfId="44" applyFont="1" applyFill="1" applyBorder="1" applyAlignment="1">
      <alignment horizontal="center" vertical="center"/>
    </xf>
    <xf numFmtId="0" fontId="5" fillId="3" borderId="9" xfId="44" applyFont="1" applyFill="1" applyBorder="1" applyAlignment="1">
      <alignment horizontal="center" vertical="center"/>
    </xf>
    <xf numFmtId="0" fontId="84" fillId="0" borderId="24" xfId="0" applyFont="1" applyBorder="1" applyAlignment="1">
      <alignment vertical="top" wrapText="1"/>
    </xf>
    <xf numFmtId="0" fontId="84" fillId="0" borderId="25" xfId="0" applyFont="1" applyBorder="1" applyAlignment="1">
      <alignment vertical="top"/>
    </xf>
    <xf numFmtId="0" fontId="84" fillId="0" borderId="26" xfId="0" applyFont="1" applyBorder="1" applyAlignment="1">
      <alignment vertical="top"/>
    </xf>
    <xf numFmtId="0" fontId="39" fillId="0" borderId="15" xfId="0" applyFont="1" applyFill="1" applyBorder="1" applyAlignment="1">
      <alignment horizontal="left" vertical="center"/>
    </xf>
    <xf numFmtId="0" fontId="39" fillId="0" borderId="16" xfId="0" applyFont="1" applyFill="1" applyBorder="1" applyAlignment="1">
      <alignment horizontal="left" vertical="center"/>
    </xf>
    <xf numFmtId="0" fontId="27" fillId="0" borderId="14" xfId="0" applyFont="1" applyFill="1" applyBorder="1" applyAlignment="1">
      <alignment horizontal="left" vertical="center"/>
    </xf>
    <xf numFmtId="0" fontId="27" fillId="0" borderId="15" xfId="0" applyFont="1" applyFill="1" applyBorder="1" applyAlignment="1">
      <alignment horizontal="left" vertical="center"/>
    </xf>
    <xf numFmtId="0" fontId="27" fillId="0" borderId="16" xfId="0" applyFont="1" applyFill="1" applyBorder="1" applyAlignment="1">
      <alignment horizontal="left" vertical="center"/>
    </xf>
    <xf numFmtId="0" fontId="27" fillId="0" borderId="24" xfId="0" applyFont="1" applyBorder="1" applyAlignment="1">
      <alignment horizontal="left" vertical="center"/>
    </xf>
    <xf numFmtId="0" fontId="27" fillId="0" borderId="25" xfId="0" applyFont="1" applyBorder="1" applyAlignment="1">
      <alignment horizontal="left" vertical="center"/>
    </xf>
    <xf numFmtId="0" fontId="27" fillId="0" borderId="26" xfId="0" applyFont="1" applyBorder="1" applyAlignment="1">
      <alignment horizontal="left" vertical="center"/>
    </xf>
    <xf numFmtId="0" fontId="27" fillId="0" borderId="14" xfId="0" applyFont="1" applyBorder="1" applyAlignment="1">
      <alignment horizontal="left" vertical="center"/>
    </xf>
    <xf numFmtId="0" fontId="27" fillId="0" borderId="15" xfId="0" applyFont="1" applyBorder="1" applyAlignment="1">
      <alignment horizontal="left" vertical="center"/>
    </xf>
    <xf numFmtId="0" fontId="27" fillId="0" borderId="16" xfId="0" applyFont="1" applyBorder="1" applyAlignment="1">
      <alignment horizontal="left" vertical="center"/>
    </xf>
    <xf numFmtId="0" fontId="130" fillId="0" borderId="0" xfId="0" applyFont="1" applyBorder="1" applyAlignment="1">
      <alignment horizontal="center" vertical="center" wrapText="1"/>
    </xf>
    <xf numFmtId="0" fontId="39" fillId="5" borderId="15" xfId="48" applyFont="1" applyFill="1" applyBorder="1" applyAlignment="1">
      <alignment horizontal="left" vertical="center"/>
    </xf>
    <xf numFmtId="0" fontId="39" fillId="5" borderId="16" xfId="48" applyFont="1" applyFill="1" applyBorder="1" applyAlignment="1">
      <alignment horizontal="left" vertical="center"/>
    </xf>
    <xf numFmtId="0" fontId="84" fillId="0" borderId="14" xfId="0" applyFont="1" applyBorder="1" applyAlignment="1">
      <alignment horizontal="left" vertical="center"/>
    </xf>
    <xf numFmtId="0" fontId="84" fillId="0" borderId="15" xfId="0" applyFont="1" applyBorder="1" applyAlignment="1">
      <alignment horizontal="left" vertical="center"/>
    </xf>
    <xf numFmtId="0" fontId="84" fillId="0" borderId="16" xfId="0" applyFont="1" applyBorder="1" applyAlignment="1">
      <alignment horizontal="left" vertical="center"/>
    </xf>
    <xf numFmtId="0" fontId="39" fillId="4" borderId="15" xfId="0" applyFont="1" applyFill="1" applyBorder="1" applyAlignment="1">
      <alignment horizontal="left"/>
    </xf>
    <xf numFmtId="0" fontId="39" fillId="4" borderId="16" xfId="0" applyFont="1" applyFill="1" applyBorder="1" applyAlignment="1">
      <alignment horizontal="left"/>
    </xf>
    <xf numFmtId="0" fontId="29" fillId="0" borderId="35" xfId="46" applyFont="1" applyFill="1" applyBorder="1" applyAlignment="1">
      <alignment horizontal="center" vertical="center"/>
    </xf>
    <xf numFmtId="0" fontId="29" fillId="0" borderId="39" xfId="46" applyFont="1" applyFill="1" applyBorder="1" applyAlignment="1">
      <alignment horizontal="center" vertical="center"/>
    </xf>
    <xf numFmtId="0" fontId="29" fillId="0" borderId="36" xfId="46" applyFont="1" applyFill="1" applyBorder="1" applyAlignment="1">
      <alignment horizontal="center" vertical="center"/>
    </xf>
    <xf numFmtId="0" fontId="39" fillId="4" borderId="14" xfId="0" applyNumberFormat="1" applyFont="1" applyFill="1" applyBorder="1"/>
    <xf numFmtId="0" fontId="39" fillId="4" borderId="15" xfId="0" applyNumberFormat="1" applyFont="1" applyFill="1" applyBorder="1"/>
    <xf numFmtId="0" fontId="39" fillId="4" borderId="16" xfId="0" applyNumberFormat="1" applyFont="1" applyFill="1" applyBorder="1"/>
    <xf numFmtId="0" fontId="27" fillId="4" borderId="14" xfId="0" applyNumberFormat="1" applyFont="1" applyFill="1" applyBorder="1" applyAlignment="1">
      <alignment horizontal="left"/>
    </xf>
    <xf numFmtId="0" fontId="27" fillId="4" borderId="15" xfId="0" applyNumberFormat="1" applyFont="1" applyFill="1" applyBorder="1" applyAlignment="1">
      <alignment horizontal="left"/>
    </xf>
    <xf numFmtId="0" fontId="27" fillId="4" borderId="16" xfId="0" applyNumberFormat="1" applyFont="1" applyFill="1" applyBorder="1" applyAlignment="1">
      <alignment horizontal="left"/>
    </xf>
    <xf numFmtId="0" fontId="39" fillId="5" borderId="14" xfId="0" applyNumberFormat="1" applyFont="1" applyFill="1" applyBorder="1"/>
    <xf numFmtId="0" fontId="39" fillId="5" borderId="15" xfId="0" applyNumberFormat="1" applyFont="1" applyFill="1" applyBorder="1"/>
    <xf numFmtId="0" fontId="39" fillId="5" borderId="16" xfId="0" applyNumberFormat="1" applyFont="1" applyFill="1" applyBorder="1"/>
    <xf numFmtId="0" fontId="10" fillId="3" borderId="8" xfId="44" applyFont="1" applyFill="1" applyBorder="1" applyAlignment="1">
      <alignment horizontal="center" vertical="center"/>
    </xf>
    <xf numFmtId="0" fontId="10" fillId="3" borderId="0" xfId="44" applyFont="1" applyFill="1" applyBorder="1" applyAlignment="1">
      <alignment horizontal="center" vertical="center"/>
    </xf>
    <xf numFmtId="0" fontId="27" fillId="0" borderId="24" xfId="13" applyFont="1" applyFill="1" applyBorder="1" applyAlignment="1">
      <alignment horizontal="left" vertical="center"/>
    </xf>
    <xf numFmtId="0" fontId="27" fillId="0" borderId="25" xfId="13" applyFont="1" applyFill="1" applyBorder="1" applyAlignment="1">
      <alignment horizontal="left" vertical="center"/>
    </xf>
    <xf numFmtId="0" fontId="27" fillId="0" borderId="26" xfId="13" applyFont="1" applyFill="1" applyBorder="1" applyAlignment="1">
      <alignment horizontal="left" vertical="center"/>
    </xf>
    <xf numFmtId="0" fontId="10" fillId="4" borderId="0" xfId="44" applyFont="1" applyFill="1" applyBorder="1" applyAlignment="1">
      <alignment horizontal="left" vertical="center"/>
    </xf>
    <xf numFmtId="0" fontId="20" fillId="0" borderId="0" xfId="0" quotePrefix="1" applyFont="1" applyBorder="1"/>
    <xf numFmtId="0" fontId="20" fillId="0" borderId="0" xfId="0" applyFont="1" applyBorder="1"/>
    <xf numFmtId="0" fontId="20" fillId="0" borderId="0" xfId="44" quotePrefix="1" applyFont="1" applyBorder="1" applyAlignment="1">
      <alignment horizontal="left" vertical="center"/>
    </xf>
    <xf numFmtId="49" fontId="20" fillId="0" borderId="0" xfId="0" applyNumberFormat="1" applyFont="1" applyFill="1" applyBorder="1" applyAlignment="1">
      <alignment horizontal="left" vertical="center"/>
    </xf>
    <xf numFmtId="0" fontId="20" fillId="4" borderId="8" xfId="44" quotePrefix="1" applyFont="1" applyFill="1" applyBorder="1" applyAlignment="1">
      <alignment horizontal="left" vertical="center"/>
    </xf>
    <xf numFmtId="0" fontId="5" fillId="3" borderId="4" xfId="44" applyFont="1" applyFill="1" applyBorder="1" applyAlignment="1">
      <alignment horizontal="center" vertical="center"/>
    </xf>
    <xf numFmtId="0" fontId="5" fillId="3" borderId="5" xfId="44" applyFont="1" applyFill="1" applyBorder="1" applyAlignment="1">
      <alignment horizontal="center" vertical="center"/>
    </xf>
    <xf numFmtId="0" fontId="5" fillId="3" borderId="6" xfId="44" applyFont="1" applyFill="1" applyBorder="1" applyAlignment="1">
      <alignment horizontal="center" vertical="center"/>
    </xf>
    <xf numFmtId="0" fontId="67" fillId="3" borderId="4" xfId="44" applyFont="1" applyFill="1" applyBorder="1" applyAlignment="1">
      <alignment horizontal="center" vertical="center"/>
    </xf>
    <xf numFmtId="0" fontId="67" fillId="3" borderId="5" xfId="44" applyFont="1" applyFill="1" applyBorder="1" applyAlignment="1">
      <alignment horizontal="center" vertical="center"/>
    </xf>
    <xf numFmtId="0" fontId="67" fillId="3" borderId="6" xfId="44" applyFont="1" applyFill="1" applyBorder="1" applyAlignment="1">
      <alignment horizontal="center" vertical="center"/>
    </xf>
    <xf numFmtId="0" fontId="67" fillId="3" borderId="10" xfId="44" applyFont="1" applyFill="1" applyBorder="1" applyAlignment="1">
      <alignment horizontal="center" vertical="center"/>
    </xf>
    <xf numFmtId="0" fontId="67" fillId="3" borderId="0" xfId="44" applyFont="1" applyFill="1" applyBorder="1" applyAlignment="1">
      <alignment horizontal="center" vertical="center"/>
    </xf>
    <xf numFmtId="0" fontId="67" fillId="3" borderId="11" xfId="44" applyFont="1" applyFill="1" applyBorder="1" applyAlignment="1">
      <alignment horizontal="center" vertical="center"/>
    </xf>
    <xf numFmtId="0" fontId="67" fillId="3" borderId="7" xfId="44" applyFont="1" applyFill="1" applyBorder="1" applyAlignment="1">
      <alignment horizontal="center" vertical="center"/>
    </xf>
    <xf numFmtId="0" fontId="67" fillId="3" borderId="8" xfId="44" applyFont="1" applyFill="1" applyBorder="1" applyAlignment="1">
      <alignment horizontal="center" vertical="center"/>
    </xf>
    <xf numFmtId="0" fontId="67" fillId="3" borderId="9" xfId="44" applyFont="1" applyFill="1" applyBorder="1" applyAlignment="1">
      <alignment horizontal="center" vertical="center"/>
    </xf>
    <xf numFmtId="0" fontId="42" fillId="0" borderId="14" xfId="0" applyFont="1" applyFill="1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6" xfId="0" applyBorder="1" applyAlignment="1">
      <alignment vertical="center"/>
    </xf>
    <xf numFmtId="0" fontId="10" fillId="3" borderId="10" xfId="44" applyFont="1" applyFill="1" applyBorder="1" applyAlignment="1">
      <alignment horizontal="center" vertical="center"/>
    </xf>
    <xf numFmtId="165" fontId="10" fillId="3" borderId="7" xfId="44" applyNumberFormat="1" applyFont="1" applyFill="1" applyBorder="1" applyAlignment="1">
      <alignment horizontal="center" vertical="center"/>
    </xf>
    <xf numFmtId="165" fontId="10" fillId="3" borderId="8" xfId="44" applyNumberFormat="1" applyFont="1" applyFill="1" applyBorder="1" applyAlignment="1">
      <alignment horizontal="center" vertical="center"/>
    </xf>
    <xf numFmtId="165" fontId="10" fillId="3" borderId="9" xfId="44" applyNumberFormat="1" applyFont="1" applyFill="1" applyBorder="1" applyAlignment="1">
      <alignment horizontal="center" vertical="center"/>
    </xf>
    <xf numFmtId="165" fontId="5" fillId="4" borderId="0" xfId="44" applyNumberFormat="1" applyFont="1" applyFill="1" applyBorder="1" applyAlignment="1">
      <alignment horizontal="left" vertical="center"/>
    </xf>
    <xf numFmtId="165" fontId="20" fillId="4" borderId="0" xfId="44" quotePrefix="1" applyNumberFormat="1" applyFont="1" applyFill="1" applyBorder="1" applyAlignment="1">
      <alignment horizontal="left" vertical="center"/>
    </xf>
    <xf numFmtId="165" fontId="10" fillId="3" borderId="4" xfId="44" applyNumberFormat="1" applyFont="1" applyFill="1" applyBorder="1" applyAlignment="1">
      <alignment horizontal="center" vertical="center"/>
    </xf>
    <xf numFmtId="165" fontId="10" fillId="3" borderId="5" xfId="44" applyNumberFormat="1" applyFont="1" applyFill="1" applyBorder="1" applyAlignment="1">
      <alignment horizontal="center" vertical="center"/>
    </xf>
    <xf numFmtId="165" fontId="10" fillId="3" borderId="6" xfId="44" applyNumberFormat="1" applyFont="1" applyFill="1" applyBorder="1" applyAlignment="1">
      <alignment horizontal="center" vertical="center"/>
    </xf>
    <xf numFmtId="0" fontId="6" fillId="0" borderId="14" xfId="48" quotePrefix="1" applyFont="1" applyFill="1" applyBorder="1" applyAlignment="1">
      <alignment horizontal="left" vertical="center"/>
    </xf>
    <xf numFmtId="0" fontId="6" fillId="0" borderId="15" xfId="48" applyFont="1" applyFill="1" applyBorder="1" applyAlignment="1">
      <alignment horizontal="left" vertical="center"/>
    </xf>
    <xf numFmtId="0" fontId="6" fillId="0" borderId="16" xfId="48" applyFont="1" applyFill="1" applyBorder="1" applyAlignment="1">
      <alignment horizontal="left" vertical="center"/>
    </xf>
    <xf numFmtId="0" fontId="6" fillId="0" borderId="18" xfId="48" applyFont="1" applyFill="1" applyBorder="1" applyAlignment="1">
      <alignment horizontal="left" vertical="center"/>
    </xf>
    <xf numFmtId="0" fontId="6" fillId="0" borderId="19" xfId="48" applyFont="1" applyFill="1" applyBorder="1" applyAlignment="1">
      <alignment horizontal="left" vertical="center"/>
    </xf>
    <xf numFmtId="0" fontId="6" fillId="0" borderId="27" xfId="48" applyFont="1" applyFill="1" applyBorder="1" applyAlignment="1">
      <alignment horizontal="left" vertical="center"/>
    </xf>
    <xf numFmtId="0" fontId="84" fillId="4" borderId="14" xfId="59" applyFont="1" applyFill="1" applyBorder="1" applyAlignment="1">
      <alignment horizontal="left" vertical="center"/>
    </xf>
    <xf numFmtId="0" fontId="84" fillId="4" borderId="15" xfId="59" applyFont="1" applyFill="1" applyBorder="1" applyAlignment="1">
      <alignment horizontal="left" vertical="center"/>
    </xf>
    <xf numFmtId="0" fontId="84" fillId="4" borderId="16" xfId="59" applyFont="1" applyFill="1" applyBorder="1" applyAlignment="1">
      <alignment horizontal="left" vertical="center"/>
    </xf>
    <xf numFmtId="0" fontId="86" fillId="4" borderId="14" xfId="48" applyFont="1" applyFill="1" applyBorder="1" applyAlignment="1">
      <alignment horizontal="left" vertical="center"/>
    </xf>
    <xf numFmtId="0" fontId="86" fillId="4" borderId="15" xfId="48" applyFont="1" applyFill="1" applyBorder="1" applyAlignment="1">
      <alignment horizontal="left" vertical="center"/>
    </xf>
    <xf numFmtId="0" fontId="86" fillId="4" borderId="16" xfId="48" applyFont="1" applyFill="1" applyBorder="1" applyAlignment="1">
      <alignment horizontal="left" vertical="center"/>
    </xf>
    <xf numFmtId="0" fontId="6" fillId="4" borderId="14" xfId="48" quotePrefix="1" applyFont="1" applyFill="1" applyBorder="1" applyAlignment="1">
      <alignment horizontal="left" vertical="center"/>
    </xf>
    <xf numFmtId="0" fontId="6" fillId="4" borderId="15" xfId="48" quotePrefix="1" applyFont="1" applyFill="1" applyBorder="1" applyAlignment="1">
      <alignment horizontal="left" vertical="center"/>
    </xf>
    <xf numFmtId="0" fontId="6" fillId="4" borderId="16" xfId="48" quotePrefix="1" applyFont="1" applyFill="1" applyBorder="1" applyAlignment="1">
      <alignment horizontal="left" vertical="center"/>
    </xf>
    <xf numFmtId="0" fontId="10" fillId="3" borderId="7" xfId="44" applyFont="1" applyFill="1" applyBorder="1" applyAlignment="1">
      <alignment horizontal="center" vertical="center"/>
    </xf>
    <xf numFmtId="0" fontId="6" fillId="4" borderId="15" xfId="49" applyFont="1" applyFill="1" applyBorder="1" applyAlignment="1">
      <alignment horizontal="center" vertical="center"/>
    </xf>
    <xf numFmtId="0" fontId="6" fillId="0" borderId="14" xfId="48" applyFont="1" applyFill="1" applyBorder="1" applyAlignment="1">
      <alignment horizontal="left" vertical="center"/>
    </xf>
    <xf numFmtId="0" fontId="84" fillId="0" borderId="14" xfId="48" quotePrefix="1" applyFont="1" applyFill="1" applyBorder="1" applyAlignment="1">
      <alignment horizontal="left" vertical="center"/>
    </xf>
    <xf numFmtId="0" fontId="84" fillId="0" borderId="15" xfId="48" quotePrefix="1" applyFont="1" applyFill="1" applyBorder="1" applyAlignment="1">
      <alignment horizontal="left" vertical="center"/>
    </xf>
    <xf numFmtId="0" fontId="84" fillId="0" borderId="16" xfId="48" quotePrefix="1" applyFont="1" applyFill="1" applyBorder="1" applyAlignment="1">
      <alignment horizontal="left" vertical="center"/>
    </xf>
    <xf numFmtId="0" fontId="42" fillId="4" borderId="14" xfId="48" applyFont="1" applyFill="1" applyBorder="1" applyAlignment="1">
      <alignment horizontal="left" vertical="center"/>
    </xf>
    <xf numFmtId="0" fontId="42" fillId="4" borderId="15" xfId="48" applyFont="1" applyFill="1" applyBorder="1" applyAlignment="1">
      <alignment horizontal="left" vertical="center"/>
    </xf>
    <xf numFmtId="0" fontId="42" fillId="4" borderId="16" xfId="48" applyFont="1" applyFill="1" applyBorder="1" applyAlignment="1">
      <alignment horizontal="left" vertical="center"/>
    </xf>
    <xf numFmtId="0" fontId="27" fillId="4" borderId="14" xfId="48" applyFont="1" applyFill="1" applyBorder="1" applyAlignment="1">
      <alignment horizontal="left" vertical="center"/>
    </xf>
    <xf numFmtId="0" fontId="27" fillId="4" borderId="15" xfId="48" applyFont="1" applyFill="1" applyBorder="1" applyAlignment="1">
      <alignment horizontal="left" vertical="center"/>
    </xf>
    <xf numFmtId="0" fontId="27" fillId="4" borderId="16" xfId="48" applyFont="1" applyFill="1" applyBorder="1" applyAlignment="1">
      <alignment horizontal="left" vertical="center"/>
    </xf>
    <xf numFmtId="0" fontId="84" fillId="4" borderId="14" xfId="48" applyFont="1" applyFill="1" applyBorder="1" applyAlignment="1">
      <alignment horizontal="left" vertical="center"/>
    </xf>
    <xf numFmtId="0" fontId="84" fillId="4" borderId="15" xfId="48" applyFont="1" applyFill="1" applyBorder="1" applyAlignment="1">
      <alignment horizontal="left" vertical="center"/>
    </xf>
    <xf numFmtId="0" fontId="84" fillId="4" borderId="16" xfId="48" applyFont="1" applyFill="1" applyBorder="1" applyAlignment="1">
      <alignment horizontal="left" vertical="center"/>
    </xf>
    <xf numFmtId="0" fontId="84" fillId="4" borderId="24" xfId="48" applyFont="1" applyFill="1" applyBorder="1" applyAlignment="1">
      <alignment horizontal="left" vertical="center"/>
    </xf>
    <xf numFmtId="0" fontId="84" fillId="4" borderId="25" xfId="48" applyFont="1" applyFill="1" applyBorder="1" applyAlignment="1">
      <alignment horizontal="left" vertical="center"/>
    </xf>
    <xf numFmtId="0" fontId="84" fillId="4" borderId="26" xfId="48" applyFont="1" applyFill="1" applyBorder="1" applyAlignment="1">
      <alignment horizontal="left" vertical="center"/>
    </xf>
    <xf numFmtId="0" fontId="84" fillId="0" borderId="14" xfId="48" applyFont="1" applyFill="1" applyBorder="1" applyAlignment="1">
      <alignment horizontal="left" vertical="center"/>
    </xf>
    <xf numFmtId="0" fontId="84" fillId="0" borderId="15" xfId="48" applyFont="1" applyFill="1" applyBorder="1" applyAlignment="1">
      <alignment horizontal="left" vertical="center"/>
    </xf>
    <xf numFmtId="0" fontId="84" fillId="0" borderId="16" xfId="48" applyFont="1" applyFill="1" applyBorder="1" applyAlignment="1">
      <alignment horizontal="left" vertical="center"/>
    </xf>
    <xf numFmtId="0" fontId="6" fillId="4" borderId="15" xfId="48" applyFont="1" applyFill="1" applyBorder="1" applyAlignment="1">
      <alignment horizontal="left" vertical="center"/>
    </xf>
    <xf numFmtId="0" fontId="6" fillId="4" borderId="16" xfId="48" applyFont="1" applyFill="1" applyBorder="1" applyAlignment="1">
      <alignment horizontal="left" vertical="center"/>
    </xf>
    <xf numFmtId="0" fontId="84" fillId="5" borderId="24" xfId="48" applyFont="1" applyFill="1" applyBorder="1" applyAlignment="1">
      <alignment horizontal="left" vertical="center"/>
    </xf>
    <xf numFmtId="0" fontId="84" fillId="5" borderId="25" xfId="48" applyFont="1" applyFill="1" applyBorder="1" applyAlignment="1">
      <alignment horizontal="left" vertical="center"/>
    </xf>
    <xf numFmtId="0" fontId="84" fillId="5" borderId="26" xfId="48" applyFont="1" applyFill="1" applyBorder="1" applyAlignment="1">
      <alignment horizontal="left" vertical="center"/>
    </xf>
    <xf numFmtId="0" fontId="86" fillId="4" borderId="14" xfId="48" applyFont="1" applyFill="1" applyBorder="1" applyAlignment="1">
      <alignment horizontal="left" vertical="center" wrapText="1"/>
    </xf>
    <xf numFmtId="0" fontId="27" fillId="4" borderId="24" xfId="48" applyFont="1" applyFill="1" applyBorder="1" applyAlignment="1">
      <alignment horizontal="left" vertical="center"/>
    </xf>
    <xf numFmtId="0" fontId="27" fillId="4" borderId="25" xfId="48" applyFont="1" applyFill="1" applyBorder="1" applyAlignment="1">
      <alignment horizontal="left" vertical="center"/>
    </xf>
    <xf numFmtId="0" fontId="27" fillId="4" borderId="26" xfId="48" applyFont="1" applyFill="1" applyBorder="1" applyAlignment="1">
      <alignment horizontal="left" vertical="center"/>
    </xf>
    <xf numFmtId="0" fontId="84" fillId="4" borderId="14" xfId="48" applyFont="1" applyFill="1" applyBorder="1" applyAlignment="1">
      <alignment vertical="center"/>
    </xf>
    <xf numFmtId="0" fontId="84" fillId="4" borderId="15" xfId="48" applyFont="1" applyFill="1" applyBorder="1" applyAlignment="1">
      <alignment vertical="center"/>
    </xf>
    <xf numFmtId="0" fontId="84" fillId="4" borderId="16" xfId="48" applyFont="1" applyFill="1" applyBorder="1" applyAlignment="1">
      <alignment vertical="center"/>
    </xf>
    <xf numFmtId="0" fontId="43" fillId="4" borderId="14" xfId="48" applyFont="1" applyFill="1" applyBorder="1" applyAlignment="1">
      <alignment horizontal="left" vertical="top" wrapText="1"/>
    </xf>
    <xf numFmtId="0" fontId="43" fillId="4" borderId="15" xfId="48" applyFont="1" applyFill="1" applyBorder="1" applyAlignment="1">
      <alignment horizontal="left" vertical="top" wrapText="1"/>
    </xf>
    <xf numFmtId="0" fontId="43" fillId="4" borderId="16" xfId="48" applyFont="1" applyFill="1" applyBorder="1" applyAlignment="1">
      <alignment horizontal="left" vertical="top" wrapText="1"/>
    </xf>
    <xf numFmtId="0" fontId="43" fillId="0" borderId="14" xfId="0" applyFont="1" applyBorder="1" applyAlignment="1">
      <alignment horizontal="left" vertical="top" wrapText="1"/>
    </xf>
    <xf numFmtId="0" fontId="43" fillId="0" borderId="15" xfId="0" applyFont="1" applyBorder="1" applyAlignment="1">
      <alignment horizontal="left" vertical="top" wrapText="1"/>
    </xf>
    <xf numFmtId="0" fontId="43" fillId="0" borderId="16" xfId="0" applyFont="1" applyBorder="1" applyAlignment="1">
      <alignment horizontal="left" vertical="top" wrapText="1"/>
    </xf>
    <xf numFmtId="0" fontId="6" fillId="4" borderId="14" xfId="48" applyFont="1" applyFill="1" applyBorder="1" applyAlignment="1">
      <alignment horizontal="left" vertical="center"/>
    </xf>
    <xf numFmtId="0" fontId="43" fillId="4" borderId="14" xfId="0" applyFont="1" applyFill="1" applyBorder="1" applyAlignment="1">
      <alignment horizontal="left" vertical="center"/>
    </xf>
    <xf numFmtId="0" fontId="43" fillId="4" borderId="15" xfId="0" applyFont="1" applyFill="1" applyBorder="1" applyAlignment="1">
      <alignment horizontal="left" vertical="center"/>
    </xf>
    <xf numFmtId="0" fontId="43" fillId="4" borderId="16" xfId="0" applyFont="1" applyFill="1" applyBorder="1" applyAlignment="1">
      <alignment horizontal="left" vertical="center"/>
    </xf>
    <xf numFmtId="0" fontId="84" fillId="5" borderId="37" xfId="0" applyFont="1" applyFill="1" applyBorder="1" applyAlignment="1">
      <alignment horizontal="left" vertical="center"/>
    </xf>
    <xf numFmtId="0" fontId="84" fillId="5" borderId="38" xfId="0" applyFont="1" applyFill="1" applyBorder="1" applyAlignment="1">
      <alignment horizontal="left" vertical="center"/>
    </xf>
    <xf numFmtId="0" fontId="84" fillId="5" borderId="14" xfId="0" applyFont="1" applyFill="1" applyBorder="1" applyAlignment="1">
      <alignment horizontal="left" vertical="center"/>
    </xf>
    <xf numFmtId="0" fontId="84" fillId="5" borderId="15" xfId="0" applyFont="1" applyFill="1" applyBorder="1" applyAlignment="1">
      <alignment horizontal="left" vertical="center"/>
    </xf>
    <xf numFmtId="0" fontId="84" fillId="5" borderId="24" xfId="0" applyFont="1" applyFill="1" applyBorder="1" applyAlignment="1">
      <alignment horizontal="left" vertical="center"/>
    </xf>
    <xf numFmtId="0" fontId="84" fillId="5" borderId="25" xfId="0" applyFont="1" applyFill="1" applyBorder="1" applyAlignment="1">
      <alignment horizontal="left" vertical="center"/>
    </xf>
    <xf numFmtId="0" fontId="84" fillId="0" borderId="24" xfId="59" applyFont="1" applyFill="1" applyBorder="1" applyAlignment="1">
      <alignment horizontal="left" vertical="center"/>
    </xf>
    <xf numFmtId="0" fontId="84" fillId="0" borderId="25" xfId="59" applyFont="1" applyFill="1" applyBorder="1" applyAlignment="1">
      <alignment horizontal="left" vertical="center"/>
    </xf>
    <xf numFmtId="0" fontId="84" fillId="0" borderId="26" xfId="59" applyFont="1" applyFill="1" applyBorder="1" applyAlignment="1">
      <alignment horizontal="left" vertical="center"/>
    </xf>
    <xf numFmtId="0" fontId="84" fillId="0" borderId="14" xfId="59" applyFont="1" applyFill="1" applyBorder="1" applyAlignment="1">
      <alignment horizontal="left" vertical="center"/>
    </xf>
    <xf numFmtId="0" fontId="84" fillId="0" borderId="15" xfId="59" applyFont="1" applyFill="1" applyBorder="1" applyAlignment="1">
      <alignment horizontal="left" vertical="center"/>
    </xf>
    <xf numFmtId="0" fontId="84" fillId="5" borderId="24" xfId="59" applyFont="1" applyFill="1" applyBorder="1" applyAlignment="1">
      <alignment horizontal="left" vertical="center"/>
    </xf>
    <xf numFmtId="0" fontId="84" fillId="5" borderId="25" xfId="59" applyFont="1" applyFill="1" applyBorder="1" applyAlignment="1">
      <alignment horizontal="left" vertical="center"/>
    </xf>
    <xf numFmtId="0" fontId="84" fillId="5" borderId="14" xfId="59" applyFont="1" applyFill="1" applyBorder="1" applyAlignment="1">
      <alignment horizontal="left" vertical="center"/>
    </xf>
    <xf numFmtId="0" fontId="84" fillId="5" borderId="15" xfId="59" applyFont="1" applyFill="1" applyBorder="1" applyAlignment="1">
      <alignment horizontal="left" vertical="center"/>
    </xf>
    <xf numFmtId="0" fontId="17" fillId="0" borderId="35" xfId="0" applyFont="1" applyFill="1" applyBorder="1" applyAlignment="1">
      <alignment horizontal="center" vertical="center"/>
    </xf>
    <xf numFmtId="0" fontId="17" fillId="0" borderId="36" xfId="0" applyFont="1" applyFill="1" applyBorder="1" applyAlignment="1">
      <alignment horizontal="center" vertical="center"/>
    </xf>
    <xf numFmtId="0" fontId="87" fillId="0" borderId="24" xfId="59" applyFont="1" applyFill="1" applyBorder="1" applyAlignment="1">
      <alignment horizontal="left" vertical="center"/>
    </xf>
    <xf numFmtId="0" fontId="84" fillId="0" borderId="16" xfId="59" applyFont="1" applyFill="1" applyBorder="1" applyAlignment="1">
      <alignment horizontal="left" vertical="center"/>
    </xf>
    <xf numFmtId="3" fontId="6" fillId="0" borderId="15" xfId="59" applyNumberFormat="1" applyFont="1" applyFill="1" applyBorder="1" applyAlignment="1">
      <alignment horizontal="left" vertical="center"/>
    </xf>
    <xf numFmtId="3" fontId="6" fillId="0" borderId="16" xfId="59" applyNumberFormat="1" applyFont="1" applyFill="1" applyBorder="1" applyAlignment="1">
      <alignment horizontal="left" vertical="center"/>
    </xf>
    <xf numFmtId="0" fontId="86" fillId="5" borderId="14" xfId="59" applyFont="1" applyFill="1" applyBorder="1" applyAlignment="1">
      <alignment horizontal="left" vertical="center"/>
    </xf>
    <xf numFmtId="0" fontId="86" fillId="5" borderId="15" xfId="59" applyFont="1" applyFill="1" applyBorder="1" applyAlignment="1">
      <alignment horizontal="left" vertical="center"/>
    </xf>
    <xf numFmtId="165" fontId="5" fillId="0" borderId="0" xfId="44" applyNumberFormat="1" applyFont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165" fontId="20" fillId="0" borderId="0" xfId="44" quotePrefix="1" applyNumberFormat="1" applyFont="1" applyBorder="1" applyAlignment="1">
      <alignment horizontal="left" vertical="center"/>
    </xf>
    <xf numFmtId="165" fontId="20" fillId="0" borderId="8" xfId="44" quotePrefix="1" applyNumberFormat="1" applyFont="1" applyBorder="1" applyAlignment="1">
      <alignment horizontal="left" vertical="center"/>
    </xf>
    <xf numFmtId="165" fontId="5" fillId="3" borderId="4" xfId="44" applyNumberFormat="1" applyFont="1" applyFill="1" applyBorder="1" applyAlignment="1">
      <alignment horizontal="center" vertical="center"/>
    </xf>
    <xf numFmtId="165" fontId="5" fillId="3" borderId="5" xfId="44" applyNumberFormat="1" applyFont="1" applyFill="1" applyBorder="1" applyAlignment="1">
      <alignment horizontal="center" vertical="center"/>
    </xf>
    <xf numFmtId="165" fontId="5" fillId="3" borderId="6" xfId="44" applyNumberFormat="1" applyFont="1" applyFill="1" applyBorder="1" applyAlignment="1">
      <alignment horizontal="center" vertical="center"/>
    </xf>
    <xf numFmtId="165" fontId="5" fillId="3" borderId="7" xfId="44" applyNumberFormat="1" applyFont="1" applyFill="1" applyBorder="1" applyAlignment="1">
      <alignment horizontal="center" vertical="center"/>
    </xf>
    <xf numFmtId="165" fontId="5" fillId="3" borderId="8" xfId="44" applyNumberFormat="1" applyFont="1" applyFill="1" applyBorder="1" applyAlignment="1">
      <alignment horizontal="center" vertical="center"/>
    </xf>
    <xf numFmtId="165" fontId="5" fillId="3" borderId="9" xfId="44" applyNumberFormat="1" applyFont="1" applyFill="1" applyBorder="1" applyAlignment="1">
      <alignment horizontal="center" vertical="center"/>
    </xf>
    <xf numFmtId="0" fontId="29" fillId="0" borderId="24" xfId="46" applyFont="1" applyFill="1" applyBorder="1" applyAlignment="1">
      <alignment horizontal="left" vertical="center"/>
    </xf>
    <xf numFmtId="0" fontId="29" fillId="0" borderId="25" xfId="46" applyFont="1" applyFill="1" applyBorder="1" applyAlignment="1">
      <alignment horizontal="left" vertical="center"/>
    </xf>
    <xf numFmtId="0" fontId="29" fillId="0" borderId="26" xfId="46" applyFont="1" applyFill="1" applyBorder="1" applyAlignment="1">
      <alignment horizontal="left" vertical="center"/>
    </xf>
    <xf numFmtId="0" fontId="43" fillId="0" borderId="14" xfId="0" applyFont="1" applyBorder="1"/>
    <xf numFmtId="0" fontId="43" fillId="0" borderId="15" xfId="0" applyFont="1" applyBorder="1"/>
    <xf numFmtId="0" fontId="43" fillId="0" borderId="16" xfId="0" applyFont="1" applyBorder="1"/>
    <xf numFmtId="0" fontId="43" fillId="0" borderId="14" xfId="51" applyFont="1" applyFill="1" applyBorder="1" applyAlignment="1">
      <alignment horizontal="left" vertical="center"/>
    </xf>
    <xf numFmtId="0" fontId="43" fillId="0" borderId="15" xfId="51" applyFont="1" applyFill="1" applyBorder="1" applyAlignment="1">
      <alignment horizontal="left" vertical="center"/>
    </xf>
    <xf numFmtId="0" fontId="43" fillId="0" borderId="16" xfId="51" applyFont="1" applyFill="1" applyBorder="1" applyAlignment="1">
      <alignment horizontal="left" vertical="center"/>
    </xf>
    <xf numFmtId="0" fontId="6" fillId="5" borderId="15" xfId="48" applyFont="1" applyFill="1" applyBorder="1" applyAlignment="1">
      <alignment horizontal="left" vertical="center"/>
    </xf>
    <xf numFmtId="0" fontId="6" fillId="5" borderId="16" xfId="48" applyFont="1" applyFill="1" applyBorder="1" applyAlignment="1">
      <alignment horizontal="left" vertical="center"/>
    </xf>
    <xf numFmtId="0" fontId="39" fillId="0" borderId="13" xfId="0" applyFont="1" applyFill="1" applyBorder="1" applyAlignment="1">
      <alignment horizontal="left" vertical="center"/>
    </xf>
    <xf numFmtId="0" fontId="20" fillId="0" borderId="0" xfId="44" applyFont="1" applyBorder="1" applyAlignment="1">
      <alignment horizontal="left" vertical="center"/>
    </xf>
    <xf numFmtId="0" fontId="5" fillId="0" borderId="0" xfId="44" applyFont="1" applyBorder="1" applyAlignment="1">
      <alignment horizontal="left" vertical="center"/>
    </xf>
    <xf numFmtId="0" fontId="6" fillId="0" borderId="16" xfId="0" applyFont="1" applyFill="1" applyBorder="1" applyAlignment="1">
      <alignment horizontal="left" vertical="center"/>
    </xf>
    <xf numFmtId="0" fontId="6" fillId="0" borderId="13" xfId="0" applyFont="1" applyFill="1" applyBorder="1" applyAlignment="1">
      <alignment horizontal="left" vertical="center"/>
    </xf>
    <xf numFmtId="0" fontId="43" fillId="0" borderId="24" xfId="48" applyFont="1" applyFill="1" applyBorder="1" applyAlignment="1">
      <alignment horizontal="left" vertical="center"/>
    </xf>
    <xf numFmtId="0" fontId="43" fillId="0" borderId="25" xfId="48" applyFont="1" applyFill="1" applyBorder="1" applyAlignment="1">
      <alignment horizontal="left" vertical="center"/>
    </xf>
    <xf numFmtId="0" fontId="43" fillId="0" borderId="26" xfId="48" applyFont="1" applyFill="1" applyBorder="1" applyAlignment="1">
      <alignment horizontal="left" vertical="center"/>
    </xf>
    <xf numFmtId="0" fontId="29" fillId="4" borderId="14" xfId="0" applyFont="1" applyFill="1" applyBorder="1" applyAlignment="1">
      <alignment horizontal="left" vertical="center"/>
    </xf>
    <xf numFmtId="0" fontId="29" fillId="4" borderId="15" xfId="0" applyFont="1" applyFill="1" applyBorder="1" applyAlignment="1">
      <alignment horizontal="left" vertical="center"/>
    </xf>
    <xf numFmtId="0" fontId="29" fillId="4" borderId="16" xfId="0" applyFont="1" applyFill="1" applyBorder="1" applyAlignment="1">
      <alignment horizontal="left" vertical="center"/>
    </xf>
    <xf numFmtId="0" fontId="84" fillId="0" borderId="13" xfId="59" applyFont="1" applyFill="1" applyBorder="1" applyAlignment="1">
      <alignment horizontal="left" vertical="center"/>
    </xf>
    <xf numFmtId="0" fontId="84" fillId="4" borderId="24" xfId="0" applyFont="1" applyFill="1" applyBorder="1" applyAlignment="1">
      <alignment horizontal="left" vertical="center"/>
    </xf>
    <xf numFmtId="0" fontId="84" fillId="4" borderId="25" xfId="0" applyFont="1" applyFill="1" applyBorder="1" applyAlignment="1">
      <alignment horizontal="left" vertical="center"/>
    </xf>
    <xf numFmtId="0" fontId="84" fillId="4" borderId="26" xfId="0" applyFont="1" applyFill="1" applyBorder="1" applyAlignment="1">
      <alignment horizontal="left" vertical="center"/>
    </xf>
    <xf numFmtId="0" fontId="5" fillId="4" borderId="0" xfId="44" applyFont="1" applyFill="1" applyBorder="1" applyAlignment="1">
      <alignment horizontal="left" vertical="center"/>
    </xf>
    <xf numFmtId="0" fontId="20" fillId="4" borderId="0" xfId="44" quotePrefix="1" applyFont="1" applyFill="1" applyBorder="1" applyAlignment="1">
      <alignment horizontal="left" vertical="center"/>
    </xf>
    <xf numFmtId="0" fontId="6" fillId="0" borderId="14" xfId="60" applyFont="1" applyFill="1" applyBorder="1" applyAlignment="1">
      <alignment horizontal="left" vertical="center"/>
    </xf>
    <xf numFmtId="0" fontId="6" fillId="0" borderId="15" xfId="60" applyFont="1" applyFill="1" applyBorder="1" applyAlignment="1">
      <alignment horizontal="left" vertical="center"/>
    </xf>
    <xf numFmtId="0" fontId="6" fillId="0" borderId="16" xfId="60" applyFont="1" applyFill="1" applyBorder="1" applyAlignment="1">
      <alignment horizontal="left" vertical="center"/>
    </xf>
    <xf numFmtId="0" fontId="42" fillId="0" borderId="14" xfId="0" applyFont="1" applyFill="1" applyBorder="1" applyAlignment="1">
      <alignment horizontal="left" vertical="top" wrapText="1"/>
    </xf>
    <xf numFmtId="0" fontId="42" fillId="0" borderId="15" xfId="0" applyFont="1" applyFill="1" applyBorder="1" applyAlignment="1">
      <alignment horizontal="left" vertical="top" wrapText="1"/>
    </xf>
    <xf numFmtId="0" fontId="42" fillId="0" borderId="16" xfId="0" applyFont="1" applyFill="1" applyBorder="1" applyAlignment="1">
      <alignment horizontal="left" vertical="top" wrapText="1"/>
    </xf>
    <xf numFmtId="0" fontId="10" fillId="3" borderId="11" xfId="44" applyFont="1" applyFill="1" applyBorder="1" applyAlignment="1">
      <alignment horizontal="center" vertical="center"/>
    </xf>
    <xf numFmtId="0" fontId="10" fillId="3" borderId="9" xfId="44" applyFont="1" applyFill="1" applyBorder="1" applyAlignment="1">
      <alignment horizontal="center" vertical="center"/>
    </xf>
    <xf numFmtId="0" fontId="27" fillId="3" borderId="14" xfId="60" applyFont="1" applyFill="1" applyBorder="1" applyAlignment="1">
      <alignment horizontal="left" vertical="center"/>
    </xf>
    <xf numFmtId="0" fontId="27" fillId="3" borderId="15" xfId="60" applyFont="1" applyFill="1" applyBorder="1" applyAlignment="1">
      <alignment horizontal="left" vertical="center"/>
    </xf>
    <xf numFmtId="0" fontId="27" fillId="3" borderId="16" xfId="60" applyFont="1" applyFill="1" applyBorder="1" applyAlignment="1">
      <alignment horizontal="left" vertical="center"/>
    </xf>
    <xf numFmtId="0" fontId="84" fillId="0" borderId="14" xfId="0" applyFont="1" applyBorder="1" applyAlignment="1">
      <alignment horizontal="left"/>
    </xf>
    <xf numFmtId="0" fontId="84" fillId="0" borderId="15" xfId="0" applyFont="1" applyBorder="1" applyAlignment="1">
      <alignment horizontal="left"/>
    </xf>
    <xf numFmtId="0" fontId="84" fillId="0" borderId="16" xfId="0" applyFont="1" applyBorder="1" applyAlignment="1">
      <alignment horizontal="left"/>
    </xf>
    <xf numFmtId="0" fontId="43" fillId="0" borderId="14" xfId="0" applyFont="1" applyBorder="1" applyAlignment="1">
      <alignment horizontal="left"/>
    </xf>
    <xf numFmtId="0" fontId="43" fillId="0" borderId="15" xfId="0" applyFont="1" applyBorder="1" applyAlignment="1">
      <alignment horizontal="left"/>
    </xf>
    <xf numFmtId="0" fontId="43" fillId="0" borderId="16" xfId="0" applyFont="1" applyBorder="1" applyAlignment="1">
      <alignment horizontal="left"/>
    </xf>
    <xf numFmtId="0" fontId="84" fillId="0" borderId="24" xfId="0" applyFont="1" applyBorder="1" applyAlignment="1">
      <alignment horizontal="left"/>
    </xf>
    <xf numFmtId="0" fontId="84" fillId="0" borderId="25" xfId="0" applyFont="1" applyBorder="1" applyAlignment="1">
      <alignment horizontal="left"/>
    </xf>
    <xf numFmtId="0" fontId="84" fillId="0" borderId="26" xfId="0" applyFont="1" applyBorder="1" applyAlignment="1">
      <alignment horizontal="left"/>
    </xf>
    <xf numFmtId="0" fontId="27" fillId="0" borderId="14" xfId="0" applyFont="1" applyFill="1" applyBorder="1" applyAlignment="1">
      <alignment horizontal="left"/>
    </xf>
    <xf numFmtId="0" fontId="84" fillId="0" borderId="15" xfId="0" applyFont="1" applyFill="1" applyBorder="1" applyAlignment="1">
      <alignment horizontal="left"/>
    </xf>
    <xf numFmtId="0" fontId="84" fillId="0" borderId="16" xfId="0" applyFont="1" applyFill="1" applyBorder="1" applyAlignment="1">
      <alignment horizontal="left"/>
    </xf>
    <xf numFmtId="0" fontId="84" fillId="0" borderId="14" xfId="0" applyFont="1" applyFill="1" applyBorder="1" applyAlignment="1">
      <alignment horizontal="left"/>
    </xf>
    <xf numFmtId="0" fontId="27" fillId="0" borderId="15" xfId="0" applyFont="1" applyFill="1" applyBorder="1" applyAlignment="1">
      <alignment horizontal="left"/>
    </xf>
    <xf numFmtId="0" fontId="27" fillId="0" borderId="16" xfId="0" applyFont="1" applyFill="1" applyBorder="1" applyAlignment="1">
      <alignment horizontal="left"/>
    </xf>
    <xf numFmtId="0" fontId="43" fillId="0" borderId="24" xfId="0" applyFont="1" applyBorder="1" applyAlignment="1">
      <alignment horizontal="left"/>
    </xf>
    <xf numFmtId="0" fontId="43" fillId="0" borderId="25" xfId="0" applyFont="1" applyBorder="1" applyAlignment="1">
      <alignment horizontal="left"/>
    </xf>
    <xf numFmtId="0" fontId="43" fillId="0" borderId="26" xfId="0" applyFont="1" applyBorder="1" applyAlignment="1">
      <alignment horizontal="left"/>
    </xf>
    <xf numFmtId="0" fontId="27" fillId="4" borderId="14" xfId="49" applyFont="1" applyFill="1" applyBorder="1" applyAlignment="1">
      <alignment horizontal="left" vertical="center"/>
    </xf>
    <xf numFmtId="0" fontId="27" fillId="4" borderId="15" xfId="49" applyFont="1" applyFill="1" applyBorder="1" applyAlignment="1">
      <alignment horizontal="left" vertical="center"/>
    </xf>
    <xf numFmtId="0" fontId="27" fillId="4" borderId="16" xfId="49" applyFont="1" applyFill="1" applyBorder="1" applyAlignment="1">
      <alignment horizontal="left" vertical="center"/>
    </xf>
    <xf numFmtId="0" fontId="9" fillId="4" borderId="14" xfId="0" applyNumberFormat="1" applyFont="1" applyFill="1" applyBorder="1"/>
    <xf numFmtId="0" fontId="9" fillId="4" borderId="15" xfId="0" applyNumberFormat="1" applyFont="1" applyFill="1" applyBorder="1"/>
    <xf numFmtId="0" fontId="9" fillId="4" borderId="16" xfId="0" applyNumberFormat="1" applyFont="1" applyFill="1" applyBorder="1"/>
    <xf numFmtId="0" fontId="27" fillId="5" borderId="14" xfId="49" applyFont="1" applyFill="1" applyBorder="1" applyAlignment="1">
      <alignment horizontal="left" vertical="center"/>
    </xf>
    <xf numFmtId="0" fontId="27" fillId="5" borderId="15" xfId="49" applyFont="1" applyFill="1" applyBorder="1" applyAlignment="1">
      <alignment horizontal="left" vertical="center"/>
    </xf>
    <xf numFmtId="0" fontId="27" fillId="5" borderId="16" xfId="49" applyFont="1" applyFill="1" applyBorder="1" applyAlignment="1">
      <alignment horizontal="left" vertical="center"/>
    </xf>
    <xf numFmtId="0" fontId="27" fillId="5" borderId="24" xfId="49" applyFont="1" applyFill="1" applyBorder="1" applyAlignment="1">
      <alignment horizontal="left" vertical="center"/>
    </xf>
    <xf numFmtId="0" fontId="27" fillId="5" borderId="25" xfId="49" applyFont="1" applyFill="1" applyBorder="1" applyAlignment="1">
      <alignment horizontal="left" vertical="center"/>
    </xf>
    <xf numFmtId="0" fontId="27" fillId="5" borderId="26" xfId="49" applyFont="1" applyFill="1" applyBorder="1" applyAlignment="1">
      <alignment horizontal="left" vertical="center"/>
    </xf>
    <xf numFmtId="0" fontId="61" fillId="4" borderId="14" xfId="49" applyFont="1" applyFill="1" applyBorder="1" applyAlignment="1">
      <alignment horizontal="left" vertical="center"/>
    </xf>
    <xf numFmtId="0" fontId="61" fillId="4" borderId="15" xfId="49" applyFont="1" applyFill="1" applyBorder="1" applyAlignment="1">
      <alignment horizontal="left" vertical="center"/>
    </xf>
    <xf numFmtId="0" fontId="61" fillId="4" borderId="16" xfId="49" applyFont="1" applyFill="1" applyBorder="1" applyAlignment="1">
      <alignment horizontal="left" vertical="center"/>
    </xf>
    <xf numFmtId="0" fontId="39" fillId="5" borderId="14" xfId="49" applyFont="1" applyFill="1" applyBorder="1" applyAlignment="1">
      <alignment horizontal="left" vertical="center"/>
    </xf>
    <xf numFmtId="0" fontId="39" fillId="5" borderId="15" xfId="49" applyFont="1" applyFill="1" applyBorder="1" applyAlignment="1">
      <alignment horizontal="left" vertical="center"/>
    </xf>
    <xf numFmtId="0" fontId="39" fillId="5" borderId="16" xfId="49" applyFont="1" applyFill="1" applyBorder="1" applyAlignment="1">
      <alignment horizontal="left" vertical="center"/>
    </xf>
    <xf numFmtId="0" fontId="27" fillId="4" borderId="24" xfId="49" applyFont="1" applyFill="1" applyBorder="1" applyAlignment="1">
      <alignment horizontal="left" vertical="center"/>
    </xf>
    <xf numFmtId="0" fontId="27" fillId="4" borderId="25" xfId="49" applyFont="1" applyFill="1" applyBorder="1" applyAlignment="1">
      <alignment horizontal="left" vertical="center"/>
    </xf>
    <xf numFmtId="0" fontId="27" fillId="4" borderId="26" xfId="49" applyFont="1" applyFill="1" applyBorder="1" applyAlignment="1">
      <alignment horizontal="left" vertical="center"/>
    </xf>
    <xf numFmtId="0" fontId="8" fillId="4" borderId="0" xfId="0" applyFont="1" applyFill="1" applyBorder="1" applyAlignment="1">
      <alignment horizontal="left" vertical="center"/>
    </xf>
    <xf numFmtId="0" fontId="20" fillId="4" borderId="0" xfId="0" quotePrefix="1" applyFont="1" applyFill="1" applyBorder="1"/>
    <xf numFmtId="0" fontId="20" fillId="4" borderId="0" xfId="0" applyFont="1" applyFill="1" applyBorder="1"/>
    <xf numFmtId="0" fontId="20" fillId="4" borderId="0" xfId="0" quotePrefix="1" applyFont="1" applyFill="1" applyBorder="1" applyAlignment="1">
      <alignment horizontal="left"/>
    </xf>
    <xf numFmtId="0" fontId="20" fillId="4" borderId="0" xfId="0" applyFont="1" applyFill="1" applyBorder="1" applyAlignment="1">
      <alignment horizontal="left"/>
    </xf>
    <xf numFmtId="0" fontId="84" fillId="4" borderId="14" xfId="0" applyFont="1" applyFill="1" applyBorder="1" applyAlignment="1">
      <alignment horizontal="left" vertical="top" wrapText="1"/>
    </xf>
    <xf numFmtId="0" fontId="84" fillId="4" borderId="15" xfId="0" applyFont="1" applyFill="1" applyBorder="1" applyAlignment="1">
      <alignment horizontal="left" vertical="top" wrapText="1"/>
    </xf>
    <xf numFmtId="0" fontId="84" fillId="4" borderId="16" xfId="0" applyFont="1" applyFill="1" applyBorder="1" applyAlignment="1">
      <alignment horizontal="left" vertical="top" wrapText="1"/>
    </xf>
    <xf numFmtId="0" fontId="20" fillId="0" borderId="0" xfId="0" quotePrefix="1" applyFont="1" applyFill="1" applyBorder="1"/>
    <xf numFmtId="0" fontId="20" fillId="0" borderId="0" xfId="0" applyFont="1" applyFill="1" applyBorder="1"/>
    <xf numFmtId="0" fontId="6" fillId="4" borderId="14" xfId="0" applyNumberFormat="1" applyFont="1" applyFill="1" applyBorder="1"/>
    <xf numFmtId="0" fontId="6" fillId="4" borderId="15" xfId="0" applyNumberFormat="1" applyFont="1" applyFill="1" applyBorder="1"/>
    <xf numFmtId="0" fontId="6" fillId="4" borderId="16" xfId="0" applyNumberFormat="1" applyFont="1" applyFill="1" applyBorder="1"/>
    <xf numFmtId="0" fontId="39" fillId="4" borderId="15" xfId="48" applyNumberFormat="1" applyFont="1" applyFill="1" applyBorder="1" applyAlignment="1">
      <alignment horizontal="left" vertical="center"/>
    </xf>
    <xf numFmtId="0" fontId="39" fillId="4" borderId="16" xfId="48" applyNumberFormat="1" applyFont="1" applyFill="1" applyBorder="1" applyAlignment="1">
      <alignment horizontal="left" vertical="center"/>
    </xf>
    <xf numFmtId="0" fontId="39" fillId="0" borderId="15" xfId="48" applyNumberFormat="1" applyFont="1" applyFill="1" applyBorder="1" applyAlignment="1">
      <alignment horizontal="left" vertical="center"/>
    </xf>
    <xf numFmtId="0" fontId="39" fillId="0" borderId="16" xfId="48" applyNumberFormat="1" applyFont="1" applyFill="1" applyBorder="1" applyAlignment="1">
      <alignment horizontal="left" vertical="center"/>
    </xf>
    <xf numFmtId="0" fontId="39" fillId="0" borderId="14" xfId="0" applyNumberFormat="1" applyFont="1" applyFill="1" applyBorder="1"/>
    <xf numFmtId="0" fontId="39" fillId="0" borderId="15" xfId="0" applyNumberFormat="1" applyFont="1" applyFill="1" applyBorder="1"/>
    <xf numFmtId="0" fontId="39" fillId="0" borderId="16" xfId="0" applyNumberFormat="1" applyFont="1" applyFill="1" applyBorder="1"/>
    <xf numFmtId="0" fontId="27" fillId="0" borderId="24" xfId="60" applyFont="1" applyFill="1" applyBorder="1" applyAlignment="1">
      <alignment horizontal="left" vertical="center"/>
    </xf>
    <xf numFmtId="0" fontId="27" fillId="0" borderId="25" xfId="60" applyFont="1" applyFill="1" applyBorder="1" applyAlignment="1">
      <alignment horizontal="left" vertical="center"/>
    </xf>
    <xf numFmtId="0" fontId="27" fillId="0" borderId="26" xfId="60" applyFont="1" applyFill="1" applyBorder="1" applyAlignment="1">
      <alignment horizontal="left" vertical="center"/>
    </xf>
    <xf numFmtId="0" fontId="19" fillId="0" borderId="15" xfId="48" applyNumberFormat="1" applyFont="1" applyFill="1" applyBorder="1" applyAlignment="1">
      <alignment horizontal="left" vertical="center"/>
    </xf>
    <xf numFmtId="0" fontId="19" fillId="0" borderId="16" xfId="48" applyNumberFormat="1" applyFont="1" applyFill="1" applyBorder="1" applyAlignment="1">
      <alignment horizontal="left" vertical="center"/>
    </xf>
    <xf numFmtId="0" fontId="27" fillId="0" borderId="14" xfId="0" applyNumberFormat="1" applyFont="1" applyFill="1" applyBorder="1"/>
    <xf numFmtId="0" fontId="27" fillId="0" borderId="15" xfId="0" applyNumberFormat="1" applyFont="1" applyFill="1" applyBorder="1"/>
    <xf numFmtId="0" fontId="27" fillId="0" borderId="16" xfId="0" applyNumberFormat="1" applyFont="1" applyFill="1" applyBorder="1"/>
    <xf numFmtId="0" fontId="27" fillId="0" borderId="21" xfId="0" applyNumberFormat="1" applyFont="1" applyFill="1" applyBorder="1"/>
    <xf numFmtId="0" fontId="27" fillId="0" borderId="22" xfId="0" applyNumberFormat="1" applyFont="1" applyFill="1" applyBorder="1"/>
    <xf numFmtId="0" fontId="27" fillId="0" borderId="23" xfId="0" applyNumberFormat="1" applyFont="1" applyFill="1" applyBorder="1"/>
    <xf numFmtId="0" fontId="27" fillId="0" borderId="24" xfId="0" applyNumberFormat="1" applyFont="1" applyFill="1" applyBorder="1"/>
    <xf numFmtId="0" fontId="27" fillId="0" borderId="25" xfId="0" applyNumberFormat="1" applyFont="1" applyFill="1" applyBorder="1"/>
    <xf numFmtId="0" fontId="27" fillId="0" borderId="26" xfId="0" applyNumberFormat="1" applyFont="1" applyFill="1" applyBorder="1"/>
    <xf numFmtId="0" fontId="21" fillId="0" borderId="0" xfId="0" applyFont="1" applyFill="1" applyBorder="1" applyAlignment="1">
      <alignment horizontal="left" vertical="center"/>
    </xf>
    <xf numFmtId="0" fontId="10" fillId="0" borderId="0" xfId="44" applyFont="1" applyFill="1" applyBorder="1" applyAlignment="1">
      <alignment horizontal="left" vertical="center"/>
    </xf>
    <xf numFmtId="49" fontId="20" fillId="0" borderId="8" xfId="0" applyNumberFormat="1" applyFont="1" applyFill="1" applyBorder="1" applyAlignment="1">
      <alignment horizontal="left" vertical="center"/>
    </xf>
    <xf numFmtId="0" fontId="84" fillId="0" borderId="14" xfId="0" applyFont="1" applyFill="1" applyBorder="1" applyAlignment="1">
      <alignment horizontal="left" vertical="top" wrapText="1"/>
    </xf>
    <xf numFmtId="0" fontId="0" fillId="0" borderId="15" xfId="0" applyFill="1" applyBorder="1" applyAlignment="1"/>
    <xf numFmtId="0" fontId="0" fillId="0" borderId="16" xfId="0" applyFill="1" applyBorder="1" applyAlignment="1"/>
    <xf numFmtId="0" fontId="84" fillId="0" borderId="14" xfId="49" applyFont="1" applyFill="1" applyBorder="1" applyAlignment="1">
      <alignment horizontal="left" vertical="center"/>
    </xf>
    <xf numFmtId="0" fontId="84" fillId="0" borderId="15" xfId="49" applyFont="1" applyFill="1" applyBorder="1" applyAlignment="1">
      <alignment horizontal="left" vertical="center"/>
    </xf>
    <xf numFmtId="0" fontId="84" fillId="0" borderId="16" xfId="49" applyFont="1" applyFill="1" applyBorder="1" applyAlignment="1">
      <alignment horizontal="left" vertical="center"/>
    </xf>
    <xf numFmtId="0" fontId="27" fillId="0" borderId="24" xfId="48" applyFont="1" applyFill="1" applyBorder="1" applyAlignment="1">
      <alignment horizontal="left" vertical="center"/>
    </xf>
    <xf numFmtId="0" fontId="27" fillId="0" borderId="25" xfId="48" applyFont="1" applyFill="1" applyBorder="1" applyAlignment="1">
      <alignment horizontal="left" vertical="center"/>
    </xf>
    <xf numFmtId="0" fontId="27" fillId="0" borderId="26" xfId="48" applyFont="1" applyFill="1" applyBorder="1" applyAlignment="1">
      <alignment horizontal="left" vertical="center"/>
    </xf>
    <xf numFmtId="0" fontId="84" fillId="5" borderId="14" xfId="0" applyFont="1" applyFill="1" applyBorder="1" applyAlignment="1">
      <alignment horizontal="left"/>
    </xf>
    <xf numFmtId="0" fontId="84" fillId="5" borderId="15" xfId="0" applyFont="1" applyFill="1" applyBorder="1" applyAlignment="1">
      <alignment horizontal="left"/>
    </xf>
    <xf numFmtId="0" fontId="84" fillId="5" borderId="16" xfId="0" applyFont="1" applyFill="1" applyBorder="1" applyAlignment="1">
      <alignment horizontal="left"/>
    </xf>
  </cellXfs>
  <cellStyles count="65">
    <cellStyle name="Comma" xfId="50" builtinId="3"/>
    <cellStyle name="Comma 2" xfId="3"/>
    <cellStyle name="Comma 3" xfId="4"/>
    <cellStyle name="Comma 4" xfId="2"/>
    <cellStyle name="Normal" xfId="0" builtinId="0"/>
    <cellStyle name="Normal 2" xfId="5"/>
    <cellStyle name="Normal 2 2" xfId="6"/>
    <cellStyle name="Normal 2 2 2" xfId="7"/>
    <cellStyle name="Normal 2 2_แผน 55_รวมเล่ม - 23 ก.พ.54- v.ผชก.(พ)" xfId="8"/>
    <cellStyle name="Normal 2 3" xfId="9"/>
    <cellStyle name="Normal 2 3 2" xfId="10"/>
    <cellStyle name="Normal 2 3_แผน 55_รวมเล่ม - 23 ก.พ.54- v.ผชก.(พ)" xfId="11"/>
    <cellStyle name="Normal 2 4" xfId="61"/>
    <cellStyle name="Normal 3" xfId="12"/>
    <cellStyle name="Normal 3 2" xfId="13"/>
    <cellStyle name="Normal 4" xfId="14"/>
    <cellStyle name="Normal 5" xfId="1"/>
    <cellStyle name="Normal 6" xfId="43"/>
    <cellStyle name="Normal 7" xfId="44"/>
    <cellStyle name="Normal 7 2 15" xfId="64"/>
    <cellStyle name="Normal 9" xfId="15"/>
    <cellStyle name="Normal_สายงานพัฒนาองค์กร" xfId="53"/>
    <cellStyle name="Percent" xfId="62" builtinId="5"/>
    <cellStyle name="เครื่องหมายจุลภาค 19" xfId="16"/>
    <cellStyle name="เครื่องหมายจุลภาค 2" xfId="17"/>
    <cellStyle name="เครื่องหมายจุลภาค 3" xfId="18"/>
    <cellStyle name="ดี" xfId="54" builtinId="26"/>
    <cellStyle name="ปกติ 10" xfId="19"/>
    <cellStyle name="ปกติ 10 2" xfId="60"/>
    <cellStyle name="ปกติ 11" xfId="20"/>
    <cellStyle name="ปกติ 11 2" xfId="58"/>
    <cellStyle name="ปกติ 12" xfId="21"/>
    <cellStyle name="ปกติ 12 2" xfId="63"/>
    <cellStyle name="ปกติ 15" xfId="22"/>
    <cellStyle name="ปกติ 16" xfId="23"/>
    <cellStyle name="ปกติ 17" xfId="24"/>
    <cellStyle name="ปกติ 19" xfId="25"/>
    <cellStyle name="ปกติ 2" xfId="26"/>
    <cellStyle name="ปกติ 2 10" xfId="27"/>
    <cellStyle name="ปกติ 2 10 2" xfId="59"/>
    <cellStyle name="ปกติ 2 11" xfId="28"/>
    <cellStyle name="ปกติ 2 14" xfId="29"/>
    <cellStyle name="ปกติ 2 15" xfId="30"/>
    <cellStyle name="ปกติ 2 18" xfId="31"/>
    <cellStyle name="ปกติ 2 3" xfId="32"/>
    <cellStyle name="ปกติ 2 5" xfId="33"/>
    <cellStyle name="ปกติ 2 7" xfId="34"/>
    <cellStyle name="ปกติ 2 8" xfId="35"/>
    <cellStyle name="ปกติ 2 9" xfId="36"/>
    <cellStyle name="ปกติ 3" xfId="37"/>
    <cellStyle name="ปกติ 3 2" xfId="57"/>
    <cellStyle name="ปกติ 4" xfId="38"/>
    <cellStyle name="ปกติ 4 2" xfId="39"/>
    <cellStyle name="ปกติ 6" xfId="40"/>
    <cellStyle name="ปกติ 8" xfId="41"/>
    <cellStyle name="ปกติ 9" xfId="42"/>
    <cellStyle name="ปกติ_แผนปฏิบัติ จ2 ปี 54 (การเงิน) " xfId="46"/>
    <cellStyle name="ปกติ_แผนปฏิบัติ จ2 ปี 54 (สังคม.เรียนรู้) 2" xfId="45"/>
    <cellStyle name="ปกติ_แผนปฏิบัติด้านการเงิน(แก้ไข2)" xfId="48"/>
    <cellStyle name="ปกติ_แผนปฏิบัติิ จ2 ปี 54-55 (ภายใน)" xfId="49"/>
    <cellStyle name="ปกติ_แผนปฏิบัติิ จ2 ปี 55 (การเงิน)" xfId="47"/>
    <cellStyle name="ปกติ_แผนปฏิบัติิ จ2 ปี 55 (สังคม.เรียนรู้)" xfId="52"/>
    <cellStyle name="ปกติ_แผนปฏิบัติิการ จ2 ปี 54" xfId="51"/>
    <cellStyle name="ปานกลาง" xfId="56" builtinId="28"/>
    <cellStyle name="แย่" xfId="55" builtinId="27"/>
  </cellStyles>
  <dxfs count="0"/>
  <tableStyles count="0" defaultTableStyle="TableStyleMedium2" defaultPivotStyle="PivotStyleLight16"/>
  <colors>
    <mruColors>
      <color rgb="FF0000CC"/>
      <color rgb="FF0000FF"/>
      <color rgb="FFA50021"/>
      <color rgb="FF000066"/>
      <color rgb="FFFFFFCC"/>
      <color rgb="FFFFFFFF"/>
      <color rgb="FFA91B6C"/>
      <color rgb="FFCC00FF"/>
      <color rgb="FFCC66FF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865026</xdr:colOff>
      <xdr:row>94</xdr:row>
      <xdr:rowOff>106913</xdr:rowOff>
    </xdr:from>
    <xdr:to>
      <xdr:col>2</xdr:col>
      <xdr:colOff>87475</xdr:colOff>
      <xdr:row>97</xdr:row>
      <xdr:rowOff>291581</xdr:rowOff>
    </xdr:to>
    <xdr:sp macro="" textlink="">
      <xdr:nvSpPr>
        <xdr:cNvPr id="6" name="วงเล็บปีกกาขวา 5"/>
        <xdr:cNvSpPr/>
      </xdr:nvSpPr>
      <xdr:spPr>
        <a:xfrm>
          <a:off x="4722651" y="30101138"/>
          <a:ext cx="317824" cy="1241943"/>
        </a:xfrm>
        <a:prstGeom prst="rightBrace">
          <a:avLst/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en-US" sz="1100" b="1"/>
        </a:p>
      </xdr:txBody>
    </xdr:sp>
    <xdr:clientData/>
  </xdr:twoCellAnchor>
  <xdr:twoCellAnchor>
    <xdr:from>
      <xdr:col>1</xdr:col>
      <xdr:colOff>865026</xdr:colOff>
      <xdr:row>100</xdr:row>
      <xdr:rowOff>106913</xdr:rowOff>
    </xdr:from>
    <xdr:to>
      <xdr:col>2</xdr:col>
      <xdr:colOff>87475</xdr:colOff>
      <xdr:row>103</xdr:row>
      <xdr:rowOff>291581</xdr:rowOff>
    </xdr:to>
    <xdr:sp macro="" textlink="">
      <xdr:nvSpPr>
        <xdr:cNvPr id="7" name="วงเล็บปีกกาขวา 3"/>
        <xdr:cNvSpPr/>
      </xdr:nvSpPr>
      <xdr:spPr>
        <a:xfrm>
          <a:off x="4722651" y="32215688"/>
          <a:ext cx="317824" cy="1241943"/>
        </a:xfrm>
        <a:prstGeom prst="rightBrace">
          <a:avLst/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en-US" sz="1100" b="1"/>
        </a:p>
      </xdr:txBody>
    </xdr:sp>
    <xdr:clientData/>
  </xdr:twoCellAnchor>
  <xdr:twoCellAnchor>
    <xdr:from>
      <xdr:col>1</xdr:col>
      <xdr:colOff>858222</xdr:colOff>
      <xdr:row>71</xdr:row>
      <xdr:rowOff>51123</xdr:rowOff>
    </xdr:from>
    <xdr:to>
      <xdr:col>2</xdr:col>
      <xdr:colOff>80671</xdr:colOff>
      <xdr:row>74</xdr:row>
      <xdr:rowOff>235791</xdr:rowOff>
    </xdr:to>
    <xdr:sp macro="" textlink="">
      <xdr:nvSpPr>
        <xdr:cNvPr id="8" name="วงเล็บปีกกาขวา 4"/>
        <xdr:cNvSpPr/>
      </xdr:nvSpPr>
      <xdr:spPr>
        <a:xfrm>
          <a:off x="4715847" y="21234723"/>
          <a:ext cx="317824" cy="1241943"/>
        </a:xfrm>
        <a:prstGeom prst="rightBrace">
          <a:avLst/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en-US" sz="1100" b="1"/>
        </a:p>
      </xdr:txBody>
    </xdr:sp>
    <xdr:clientData/>
  </xdr:twoCellAnchor>
  <xdr:twoCellAnchor>
    <xdr:from>
      <xdr:col>1</xdr:col>
      <xdr:colOff>858222</xdr:colOff>
      <xdr:row>64</xdr:row>
      <xdr:rowOff>51123</xdr:rowOff>
    </xdr:from>
    <xdr:to>
      <xdr:col>2</xdr:col>
      <xdr:colOff>80671</xdr:colOff>
      <xdr:row>67</xdr:row>
      <xdr:rowOff>235791</xdr:rowOff>
    </xdr:to>
    <xdr:sp macro="" textlink="">
      <xdr:nvSpPr>
        <xdr:cNvPr id="9" name="วงเล็บปีกกาขวา 8"/>
        <xdr:cNvSpPr/>
      </xdr:nvSpPr>
      <xdr:spPr>
        <a:xfrm>
          <a:off x="4715847" y="18767748"/>
          <a:ext cx="317824" cy="1241943"/>
        </a:xfrm>
        <a:prstGeom prst="rightBrace">
          <a:avLst/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en-US" sz="1100" b="1"/>
        </a:p>
      </xdr:txBody>
    </xdr:sp>
    <xdr:clientData/>
  </xdr:twoCellAnchor>
  <xdr:twoCellAnchor>
    <xdr:from>
      <xdr:col>1</xdr:col>
      <xdr:colOff>928688</xdr:colOff>
      <xdr:row>106</xdr:row>
      <xdr:rowOff>59533</xdr:rowOff>
    </xdr:from>
    <xdr:to>
      <xdr:col>2</xdr:col>
      <xdr:colOff>166688</xdr:colOff>
      <xdr:row>109</xdr:row>
      <xdr:rowOff>291825</xdr:rowOff>
    </xdr:to>
    <xdr:sp macro="" textlink="">
      <xdr:nvSpPr>
        <xdr:cNvPr id="10" name="วงเล็บปีกกาขวา 3"/>
        <xdr:cNvSpPr/>
      </xdr:nvSpPr>
      <xdr:spPr>
        <a:xfrm>
          <a:off x="4786313" y="41136096"/>
          <a:ext cx="333375" cy="1303854"/>
        </a:xfrm>
        <a:prstGeom prst="rightBrace">
          <a:avLst/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en-US" sz="1100" b="1"/>
        </a:p>
      </xdr:txBody>
    </xdr:sp>
    <xdr:clientData/>
  </xdr:twoCellAnchor>
  <xdr:twoCellAnchor>
    <xdr:from>
      <xdr:col>1</xdr:col>
      <xdr:colOff>858222</xdr:colOff>
      <xdr:row>79</xdr:row>
      <xdr:rowOff>51123</xdr:rowOff>
    </xdr:from>
    <xdr:to>
      <xdr:col>2</xdr:col>
      <xdr:colOff>80671</xdr:colOff>
      <xdr:row>82</xdr:row>
      <xdr:rowOff>235791</xdr:rowOff>
    </xdr:to>
    <xdr:sp macro="" textlink="">
      <xdr:nvSpPr>
        <xdr:cNvPr id="11" name="วงเล็บปีกกาขวา 4"/>
        <xdr:cNvSpPr/>
      </xdr:nvSpPr>
      <xdr:spPr>
        <a:xfrm>
          <a:off x="4715847" y="24406548"/>
          <a:ext cx="317824" cy="1241943"/>
        </a:xfrm>
        <a:prstGeom prst="rightBrace">
          <a:avLst/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en-US" sz="1100" b="1"/>
        </a:p>
      </xdr:txBody>
    </xdr:sp>
    <xdr:clientData/>
  </xdr:twoCellAnchor>
  <xdr:twoCellAnchor>
    <xdr:from>
      <xdr:col>1</xdr:col>
      <xdr:colOff>858222</xdr:colOff>
      <xdr:row>88</xdr:row>
      <xdr:rowOff>51123</xdr:rowOff>
    </xdr:from>
    <xdr:to>
      <xdr:col>2</xdr:col>
      <xdr:colOff>80671</xdr:colOff>
      <xdr:row>91</xdr:row>
      <xdr:rowOff>235791</xdr:rowOff>
    </xdr:to>
    <xdr:sp macro="" textlink="">
      <xdr:nvSpPr>
        <xdr:cNvPr id="12" name="วงเล็บปีกกาขวา 4"/>
        <xdr:cNvSpPr/>
      </xdr:nvSpPr>
      <xdr:spPr>
        <a:xfrm>
          <a:off x="4715847" y="27578373"/>
          <a:ext cx="317824" cy="1241943"/>
        </a:xfrm>
        <a:prstGeom prst="rightBrace">
          <a:avLst/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en-US" sz="1100" b="1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931331</xdr:colOff>
      <xdr:row>16</xdr:row>
      <xdr:rowOff>95253</xdr:rowOff>
    </xdr:from>
    <xdr:to>
      <xdr:col>1</xdr:col>
      <xdr:colOff>1217080</xdr:colOff>
      <xdr:row>20</xdr:row>
      <xdr:rowOff>209553</xdr:rowOff>
    </xdr:to>
    <xdr:sp macro="" textlink="">
      <xdr:nvSpPr>
        <xdr:cNvPr id="4" name="AutoShape 57"/>
        <xdr:cNvSpPr>
          <a:spLocks/>
        </xdr:cNvSpPr>
      </xdr:nvSpPr>
      <xdr:spPr bwMode="auto">
        <a:xfrm>
          <a:off x="5169956" y="5734053"/>
          <a:ext cx="285749" cy="1524000"/>
        </a:xfrm>
        <a:prstGeom prst="rightBrace">
          <a:avLst>
            <a:gd name="adj1" fmla="val 48982"/>
            <a:gd name="adj2" fmla="val 50000"/>
          </a:avLst>
        </a:prstGeom>
        <a:noFill/>
        <a:ln w="222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809625</xdr:colOff>
      <xdr:row>104</xdr:row>
      <xdr:rowOff>119064</xdr:rowOff>
    </xdr:from>
    <xdr:to>
      <xdr:col>2</xdr:col>
      <xdr:colOff>38100</xdr:colOff>
      <xdr:row>107</xdr:row>
      <xdr:rowOff>314325</xdr:rowOff>
    </xdr:to>
    <xdr:sp macro="" textlink="">
      <xdr:nvSpPr>
        <xdr:cNvPr id="8" name="วงเล็บปีกกาขวา 7"/>
        <xdr:cNvSpPr/>
      </xdr:nvSpPr>
      <xdr:spPr>
        <a:xfrm>
          <a:off x="5076825" y="33951864"/>
          <a:ext cx="266700" cy="1252536"/>
        </a:xfrm>
        <a:prstGeom prst="rightBrac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1</xdr:col>
      <xdr:colOff>931332</xdr:colOff>
      <xdr:row>54</xdr:row>
      <xdr:rowOff>84667</xdr:rowOff>
    </xdr:from>
    <xdr:to>
      <xdr:col>2</xdr:col>
      <xdr:colOff>95249</xdr:colOff>
      <xdr:row>57</xdr:row>
      <xdr:rowOff>275167</xdr:rowOff>
    </xdr:to>
    <xdr:sp macro="" textlink="">
      <xdr:nvSpPr>
        <xdr:cNvPr id="12" name="วงเล็บปีกกาขวา 11"/>
        <xdr:cNvSpPr/>
      </xdr:nvSpPr>
      <xdr:spPr>
        <a:xfrm>
          <a:off x="5196415" y="18944167"/>
          <a:ext cx="201084" cy="1238250"/>
        </a:xfrm>
        <a:prstGeom prst="rightBrac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1</xdr:col>
      <xdr:colOff>809625</xdr:colOff>
      <xdr:row>96</xdr:row>
      <xdr:rowOff>119064</xdr:rowOff>
    </xdr:from>
    <xdr:to>
      <xdr:col>2</xdr:col>
      <xdr:colOff>38100</xdr:colOff>
      <xdr:row>99</xdr:row>
      <xdr:rowOff>314325</xdr:rowOff>
    </xdr:to>
    <xdr:sp macro="" textlink="">
      <xdr:nvSpPr>
        <xdr:cNvPr id="14" name="วงเล็บปีกกาขวา 13"/>
        <xdr:cNvSpPr/>
      </xdr:nvSpPr>
      <xdr:spPr>
        <a:xfrm>
          <a:off x="5076825" y="31132464"/>
          <a:ext cx="266700" cy="1252536"/>
        </a:xfrm>
        <a:prstGeom prst="rightBrac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760943</xdr:colOff>
      <xdr:row>22</xdr:row>
      <xdr:rowOff>169333</xdr:rowOff>
    </xdr:from>
    <xdr:to>
      <xdr:col>1</xdr:col>
      <xdr:colOff>952501</xdr:colOff>
      <xdr:row>25</xdr:row>
      <xdr:rowOff>187325</xdr:rowOff>
    </xdr:to>
    <xdr:sp macro="" textlink="">
      <xdr:nvSpPr>
        <xdr:cNvPr id="6" name="AutoShape 57"/>
        <xdr:cNvSpPr>
          <a:spLocks/>
        </xdr:cNvSpPr>
      </xdr:nvSpPr>
      <xdr:spPr bwMode="auto">
        <a:xfrm>
          <a:off x="5004860" y="6455833"/>
          <a:ext cx="191558" cy="1065742"/>
        </a:xfrm>
        <a:prstGeom prst="rightBrace">
          <a:avLst>
            <a:gd name="adj1" fmla="val 48544"/>
            <a:gd name="adj2" fmla="val 50000"/>
          </a:avLst>
        </a:prstGeom>
        <a:noFill/>
        <a:ln w="222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707572</xdr:colOff>
      <xdr:row>99</xdr:row>
      <xdr:rowOff>163287</xdr:rowOff>
    </xdr:from>
    <xdr:to>
      <xdr:col>1</xdr:col>
      <xdr:colOff>829545</xdr:colOff>
      <xdr:row>101</xdr:row>
      <xdr:rowOff>185815</xdr:rowOff>
    </xdr:to>
    <xdr:sp macro="" textlink="">
      <xdr:nvSpPr>
        <xdr:cNvPr id="2" name="AutoShape 57"/>
        <xdr:cNvSpPr>
          <a:spLocks/>
        </xdr:cNvSpPr>
      </xdr:nvSpPr>
      <xdr:spPr bwMode="auto">
        <a:xfrm>
          <a:off x="4946197" y="13203012"/>
          <a:ext cx="121973" cy="727378"/>
        </a:xfrm>
        <a:prstGeom prst="rightBrace">
          <a:avLst>
            <a:gd name="adj1" fmla="val 47586"/>
            <a:gd name="adj2" fmla="val 50000"/>
          </a:avLst>
        </a:prstGeom>
        <a:noFill/>
        <a:ln w="222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669472</xdr:colOff>
      <xdr:row>110</xdr:row>
      <xdr:rowOff>152402</xdr:rowOff>
    </xdr:from>
    <xdr:to>
      <xdr:col>1</xdr:col>
      <xdr:colOff>791445</xdr:colOff>
      <xdr:row>112</xdr:row>
      <xdr:rowOff>165404</xdr:rowOff>
    </xdr:to>
    <xdr:sp macro="" textlink="">
      <xdr:nvSpPr>
        <xdr:cNvPr id="3" name="AutoShape 57"/>
        <xdr:cNvSpPr>
          <a:spLocks/>
        </xdr:cNvSpPr>
      </xdr:nvSpPr>
      <xdr:spPr bwMode="auto">
        <a:xfrm>
          <a:off x="4908097" y="17068802"/>
          <a:ext cx="121973" cy="717852"/>
        </a:xfrm>
        <a:prstGeom prst="rightBrace">
          <a:avLst>
            <a:gd name="adj1" fmla="val 47586"/>
            <a:gd name="adj2" fmla="val 50000"/>
          </a:avLst>
        </a:prstGeom>
        <a:noFill/>
        <a:ln w="222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669472</xdr:colOff>
      <xdr:row>110</xdr:row>
      <xdr:rowOff>152402</xdr:rowOff>
    </xdr:from>
    <xdr:to>
      <xdr:col>1</xdr:col>
      <xdr:colOff>791445</xdr:colOff>
      <xdr:row>112</xdr:row>
      <xdr:rowOff>174929</xdr:rowOff>
    </xdr:to>
    <xdr:sp macro="" textlink="">
      <xdr:nvSpPr>
        <xdr:cNvPr id="4" name="AutoShape 57"/>
        <xdr:cNvSpPr>
          <a:spLocks/>
        </xdr:cNvSpPr>
      </xdr:nvSpPr>
      <xdr:spPr bwMode="auto">
        <a:xfrm>
          <a:off x="4908097" y="17068802"/>
          <a:ext cx="121973" cy="727377"/>
        </a:xfrm>
        <a:prstGeom prst="rightBrace">
          <a:avLst>
            <a:gd name="adj1" fmla="val 47586"/>
            <a:gd name="adj2" fmla="val 50000"/>
          </a:avLst>
        </a:prstGeom>
        <a:noFill/>
        <a:ln w="222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693964</xdr:colOff>
      <xdr:row>119</xdr:row>
      <xdr:rowOff>176893</xdr:rowOff>
    </xdr:from>
    <xdr:to>
      <xdr:col>1</xdr:col>
      <xdr:colOff>815937</xdr:colOff>
      <xdr:row>121</xdr:row>
      <xdr:rowOff>199421</xdr:rowOff>
    </xdr:to>
    <xdr:sp macro="" textlink="">
      <xdr:nvSpPr>
        <xdr:cNvPr id="5" name="AutoShape 57"/>
        <xdr:cNvSpPr>
          <a:spLocks/>
        </xdr:cNvSpPr>
      </xdr:nvSpPr>
      <xdr:spPr bwMode="auto">
        <a:xfrm>
          <a:off x="4932589" y="20265118"/>
          <a:ext cx="121973" cy="727378"/>
        </a:xfrm>
        <a:prstGeom prst="rightBrace">
          <a:avLst>
            <a:gd name="adj1" fmla="val 47586"/>
            <a:gd name="adj2" fmla="val 50000"/>
          </a:avLst>
        </a:prstGeom>
        <a:noFill/>
        <a:ln w="222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797719</xdr:colOff>
      <xdr:row>126</xdr:row>
      <xdr:rowOff>122465</xdr:rowOff>
    </xdr:from>
    <xdr:to>
      <xdr:col>2</xdr:col>
      <xdr:colOff>992301</xdr:colOff>
      <xdr:row>128</xdr:row>
      <xdr:rowOff>267457</xdr:rowOff>
    </xdr:to>
    <xdr:sp macro="" textlink="">
      <xdr:nvSpPr>
        <xdr:cNvPr id="6" name="AutoShape 57"/>
        <xdr:cNvSpPr>
          <a:spLocks/>
        </xdr:cNvSpPr>
      </xdr:nvSpPr>
      <xdr:spPr bwMode="auto">
        <a:xfrm>
          <a:off x="6303169" y="24087365"/>
          <a:ext cx="194582" cy="849842"/>
        </a:xfrm>
        <a:prstGeom prst="rightBrace">
          <a:avLst>
            <a:gd name="adj1" fmla="val 47586"/>
            <a:gd name="adj2" fmla="val 50000"/>
          </a:avLst>
        </a:prstGeom>
        <a:noFill/>
        <a:ln w="222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734785</xdr:colOff>
      <xdr:row>138</xdr:row>
      <xdr:rowOff>136071</xdr:rowOff>
    </xdr:from>
    <xdr:to>
      <xdr:col>1</xdr:col>
      <xdr:colOff>856758</xdr:colOff>
      <xdr:row>140</xdr:row>
      <xdr:rowOff>185813</xdr:rowOff>
    </xdr:to>
    <xdr:sp macro="" textlink="">
      <xdr:nvSpPr>
        <xdr:cNvPr id="7" name="AutoShape 57"/>
        <xdr:cNvSpPr>
          <a:spLocks/>
        </xdr:cNvSpPr>
      </xdr:nvSpPr>
      <xdr:spPr bwMode="auto">
        <a:xfrm>
          <a:off x="4973410" y="27977646"/>
          <a:ext cx="121973" cy="754592"/>
        </a:xfrm>
        <a:prstGeom prst="rightBrace">
          <a:avLst>
            <a:gd name="adj1" fmla="val 47586"/>
            <a:gd name="adj2" fmla="val 50000"/>
          </a:avLst>
        </a:prstGeom>
        <a:noFill/>
        <a:ln w="222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884464</xdr:colOff>
      <xdr:row>144</xdr:row>
      <xdr:rowOff>149679</xdr:rowOff>
    </xdr:from>
    <xdr:to>
      <xdr:col>1</xdr:col>
      <xdr:colOff>1006437</xdr:colOff>
      <xdr:row>146</xdr:row>
      <xdr:rowOff>199421</xdr:rowOff>
    </xdr:to>
    <xdr:sp macro="" textlink="">
      <xdr:nvSpPr>
        <xdr:cNvPr id="8" name="AutoShape 57"/>
        <xdr:cNvSpPr>
          <a:spLocks/>
        </xdr:cNvSpPr>
      </xdr:nvSpPr>
      <xdr:spPr bwMode="auto">
        <a:xfrm>
          <a:off x="5123089" y="35392179"/>
          <a:ext cx="121973" cy="754592"/>
        </a:xfrm>
        <a:prstGeom prst="rightBrace">
          <a:avLst>
            <a:gd name="adj1" fmla="val 47586"/>
            <a:gd name="adj2" fmla="val 50000"/>
          </a:avLst>
        </a:prstGeom>
        <a:noFill/>
        <a:ln w="222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851203</xdr:colOff>
      <xdr:row>159</xdr:row>
      <xdr:rowOff>193525</xdr:rowOff>
    </xdr:from>
    <xdr:to>
      <xdr:col>1</xdr:col>
      <xdr:colOff>973176</xdr:colOff>
      <xdr:row>161</xdr:row>
      <xdr:rowOff>243267</xdr:rowOff>
    </xdr:to>
    <xdr:sp macro="" textlink="">
      <xdr:nvSpPr>
        <xdr:cNvPr id="9" name="AutoShape 57"/>
        <xdr:cNvSpPr>
          <a:spLocks/>
        </xdr:cNvSpPr>
      </xdr:nvSpPr>
      <xdr:spPr bwMode="auto">
        <a:xfrm>
          <a:off x="5089828" y="40722400"/>
          <a:ext cx="121973" cy="754592"/>
        </a:xfrm>
        <a:prstGeom prst="rightBrace">
          <a:avLst>
            <a:gd name="adj1" fmla="val 47586"/>
            <a:gd name="adj2" fmla="val 50000"/>
          </a:avLst>
        </a:prstGeom>
        <a:noFill/>
        <a:ln w="222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884464</xdr:colOff>
      <xdr:row>150</xdr:row>
      <xdr:rowOff>149679</xdr:rowOff>
    </xdr:from>
    <xdr:to>
      <xdr:col>1</xdr:col>
      <xdr:colOff>1006437</xdr:colOff>
      <xdr:row>152</xdr:row>
      <xdr:rowOff>199421</xdr:rowOff>
    </xdr:to>
    <xdr:sp macro="" textlink="">
      <xdr:nvSpPr>
        <xdr:cNvPr id="10" name="AutoShape 57"/>
        <xdr:cNvSpPr>
          <a:spLocks/>
        </xdr:cNvSpPr>
      </xdr:nvSpPr>
      <xdr:spPr bwMode="auto">
        <a:xfrm>
          <a:off x="5123089" y="37506729"/>
          <a:ext cx="121973" cy="754592"/>
        </a:xfrm>
        <a:prstGeom prst="rightBrace">
          <a:avLst>
            <a:gd name="adj1" fmla="val 47586"/>
            <a:gd name="adj2" fmla="val 50000"/>
          </a:avLst>
        </a:prstGeom>
        <a:noFill/>
        <a:ln w="222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830036</xdr:colOff>
      <xdr:row>166</xdr:row>
      <xdr:rowOff>108858</xdr:rowOff>
    </xdr:from>
    <xdr:to>
      <xdr:col>1</xdr:col>
      <xdr:colOff>952009</xdr:colOff>
      <xdr:row>168</xdr:row>
      <xdr:rowOff>158600</xdr:rowOff>
    </xdr:to>
    <xdr:sp macro="" textlink="">
      <xdr:nvSpPr>
        <xdr:cNvPr id="11" name="AutoShape 57"/>
        <xdr:cNvSpPr>
          <a:spLocks/>
        </xdr:cNvSpPr>
      </xdr:nvSpPr>
      <xdr:spPr bwMode="auto">
        <a:xfrm>
          <a:off x="5068661" y="42399858"/>
          <a:ext cx="121973" cy="754592"/>
        </a:xfrm>
        <a:prstGeom prst="rightBrace">
          <a:avLst>
            <a:gd name="adj1" fmla="val 47586"/>
            <a:gd name="adj2" fmla="val 50000"/>
          </a:avLst>
        </a:prstGeom>
        <a:noFill/>
        <a:ln w="222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655989</xdr:colOff>
      <xdr:row>196</xdr:row>
      <xdr:rowOff>177519</xdr:rowOff>
    </xdr:from>
    <xdr:to>
      <xdr:col>1</xdr:col>
      <xdr:colOff>777962</xdr:colOff>
      <xdr:row>198</xdr:row>
      <xdr:rowOff>200047</xdr:rowOff>
    </xdr:to>
    <xdr:sp macro="" textlink="">
      <xdr:nvSpPr>
        <xdr:cNvPr id="12" name="AutoShape 57"/>
        <xdr:cNvSpPr>
          <a:spLocks/>
        </xdr:cNvSpPr>
      </xdr:nvSpPr>
      <xdr:spPr bwMode="auto">
        <a:xfrm>
          <a:off x="4894614" y="64318869"/>
          <a:ext cx="121973" cy="727378"/>
        </a:xfrm>
        <a:prstGeom prst="rightBrace">
          <a:avLst>
            <a:gd name="adj1" fmla="val 47586"/>
            <a:gd name="adj2" fmla="val 50000"/>
          </a:avLst>
        </a:prstGeom>
        <a:noFill/>
        <a:ln w="222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711088</xdr:colOff>
      <xdr:row>189</xdr:row>
      <xdr:rowOff>177804</xdr:rowOff>
    </xdr:from>
    <xdr:to>
      <xdr:col>1</xdr:col>
      <xdr:colOff>833061</xdr:colOff>
      <xdr:row>191</xdr:row>
      <xdr:rowOff>227546</xdr:rowOff>
    </xdr:to>
    <xdr:sp macro="" textlink="">
      <xdr:nvSpPr>
        <xdr:cNvPr id="13" name="AutoShape 57"/>
        <xdr:cNvSpPr>
          <a:spLocks/>
        </xdr:cNvSpPr>
      </xdr:nvSpPr>
      <xdr:spPr bwMode="auto">
        <a:xfrm>
          <a:off x="4949713" y="61852179"/>
          <a:ext cx="121973" cy="754592"/>
        </a:xfrm>
        <a:prstGeom prst="rightBrace">
          <a:avLst>
            <a:gd name="adj1" fmla="val 47586"/>
            <a:gd name="adj2" fmla="val 50000"/>
          </a:avLst>
        </a:prstGeom>
        <a:noFill/>
        <a:ln w="222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678656</xdr:colOff>
      <xdr:row>203</xdr:row>
      <xdr:rowOff>197304</xdr:rowOff>
    </xdr:from>
    <xdr:to>
      <xdr:col>1</xdr:col>
      <xdr:colOff>800629</xdr:colOff>
      <xdr:row>205</xdr:row>
      <xdr:rowOff>219832</xdr:rowOff>
    </xdr:to>
    <xdr:sp macro="" textlink="">
      <xdr:nvSpPr>
        <xdr:cNvPr id="14" name="AutoShape 57"/>
        <xdr:cNvSpPr>
          <a:spLocks/>
        </xdr:cNvSpPr>
      </xdr:nvSpPr>
      <xdr:spPr bwMode="auto">
        <a:xfrm>
          <a:off x="4917281" y="70682304"/>
          <a:ext cx="121973" cy="727378"/>
        </a:xfrm>
        <a:prstGeom prst="rightBrace">
          <a:avLst>
            <a:gd name="adj1" fmla="val 47586"/>
            <a:gd name="adj2" fmla="val 50000"/>
          </a:avLst>
        </a:prstGeom>
        <a:noFill/>
        <a:ln w="222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705872</xdr:colOff>
      <xdr:row>213</xdr:row>
      <xdr:rowOff>149678</xdr:rowOff>
    </xdr:from>
    <xdr:to>
      <xdr:col>1</xdr:col>
      <xdr:colOff>827845</xdr:colOff>
      <xdr:row>215</xdr:row>
      <xdr:rowOff>199420</xdr:rowOff>
    </xdr:to>
    <xdr:sp macro="" textlink="">
      <xdr:nvSpPr>
        <xdr:cNvPr id="15" name="AutoShape 57"/>
        <xdr:cNvSpPr>
          <a:spLocks/>
        </xdr:cNvSpPr>
      </xdr:nvSpPr>
      <xdr:spPr bwMode="auto">
        <a:xfrm>
          <a:off x="4944497" y="75921053"/>
          <a:ext cx="121973" cy="754592"/>
        </a:xfrm>
        <a:prstGeom prst="rightBrace">
          <a:avLst>
            <a:gd name="adj1" fmla="val 47586"/>
            <a:gd name="adj2" fmla="val 50000"/>
          </a:avLst>
        </a:prstGeom>
        <a:noFill/>
        <a:ln w="222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715584</xdr:colOff>
      <xdr:row>218</xdr:row>
      <xdr:rowOff>212272</xdr:rowOff>
    </xdr:from>
    <xdr:to>
      <xdr:col>3</xdr:col>
      <xdr:colOff>837557</xdr:colOff>
      <xdr:row>220</xdr:row>
      <xdr:rowOff>262014</xdr:rowOff>
    </xdr:to>
    <xdr:sp macro="" textlink="">
      <xdr:nvSpPr>
        <xdr:cNvPr id="16" name="AutoShape 57"/>
        <xdr:cNvSpPr>
          <a:spLocks/>
        </xdr:cNvSpPr>
      </xdr:nvSpPr>
      <xdr:spPr bwMode="auto">
        <a:xfrm>
          <a:off x="7678359" y="78098197"/>
          <a:ext cx="121973" cy="754592"/>
        </a:xfrm>
        <a:prstGeom prst="rightBrace">
          <a:avLst>
            <a:gd name="adj1" fmla="val 47586"/>
            <a:gd name="adj2" fmla="val 50000"/>
          </a:avLst>
        </a:prstGeom>
        <a:noFill/>
        <a:ln w="222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673251</xdr:colOff>
      <xdr:row>235</xdr:row>
      <xdr:rowOff>191105</xdr:rowOff>
    </xdr:from>
    <xdr:to>
      <xdr:col>3</xdr:col>
      <xdr:colOff>795224</xdr:colOff>
      <xdr:row>237</xdr:row>
      <xdr:rowOff>240847</xdr:rowOff>
    </xdr:to>
    <xdr:sp macro="" textlink="">
      <xdr:nvSpPr>
        <xdr:cNvPr id="17" name="AutoShape 57"/>
        <xdr:cNvSpPr>
          <a:spLocks/>
        </xdr:cNvSpPr>
      </xdr:nvSpPr>
      <xdr:spPr bwMode="auto">
        <a:xfrm>
          <a:off x="7636026" y="85830380"/>
          <a:ext cx="121973" cy="754592"/>
        </a:xfrm>
        <a:prstGeom prst="rightBrace">
          <a:avLst>
            <a:gd name="adj1" fmla="val 47586"/>
            <a:gd name="adj2" fmla="val 50000"/>
          </a:avLst>
        </a:prstGeom>
        <a:noFill/>
        <a:ln w="222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1523324</xdr:colOff>
      <xdr:row>226</xdr:row>
      <xdr:rowOff>251015</xdr:rowOff>
    </xdr:from>
    <xdr:to>
      <xdr:col>3</xdr:col>
      <xdr:colOff>1645297</xdr:colOff>
      <xdr:row>228</xdr:row>
      <xdr:rowOff>300757</xdr:rowOff>
    </xdr:to>
    <xdr:sp macro="" textlink="">
      <xdr:nvSpPr>
        <xdr:cNvPr id="18" name="AutoShape 57"/>
        <xdr:cNvSpPr>
          <a:spLocks/>
        </xdr:cNvSpPr>
      </xdr:nvSpPr>
      <xdr:spPr bwMode="auto">
        <a:xfrm>
          <a:off x="8074407" y="79181515"/>
          <a:ext cx="121973" cy="748242"/>
        </a:xfrm>
        <a:prstGeom prst="rightBrace">
          <a:avLst>
            <a:gd name="adj1" fmla="val 47586"/>
            <a:gd name="adj2" fmla="val 50000"/>
          </a:avLst>
        </a:prstGeom>
        <a:noFill/>
        <a:ln w="222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795262</xdr:colOff>
      <xdr:row>254</xdr:row>
      <xdr:rowOff>111690</xdr:rowOff>
    </xdr:from>
    <xdr:to>
      <xdr:col>1</xdr:col>
      <xdr:colOff>964406</xdr:colOff>
      <xdr:row>256</xdr:row>
      <xdr:rowOff>238125</xdr:rowOff>
    </xdr:to>
    <xdr:sp macro="" textlink="">
      <xdr:nvSpPr>
        <xdr:cNvPr id="19" name="AutoShape 57"/>
        <xdr:cNvSpPr>
          <a:spLocks/>
        </xdr:cNvSpPr>
      </xdr:nvSpPr>
      <xdr:spPr bwMode="auto">
        <a:xfrm>
          <a:off x="5033887" y="108658590"/>
          <a:ext cx="169144" cy="831285"/>
        </a:xfrm>
        <a:prstGeom prst="rightBrace">
          <a:avLst>
            <a:gd name="adj1" fmla="val 47586"/>
            <a:gd name="adj2" fmla="val 50000"/>
          </a:avLst>
        </a:prstGeom>
        <a:noFill/>
        <a:ln w="222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784678</xdr:colOff>
      <xdr:row>263</xdr:row>
      <xdr:rowOff>188987</xdr:rowOff>
    </xdr:from>
    <xdr:to>
      <xdr:col>1</xdr:col>
      <xdr:colOff>906651</xdr:colOff>
      <xdr:row>265</xdr:row>
      <xdr:rowOff>211515</xdr:rowOff>
    </xdr:to>
    <xdr:sp macro="" textlink="">
      <xdr:nvSpPr>
        <xdr:cNvPr id="20" name="AutoShape 57"/>
        <xdr:cNvSpPr>
          <a:spLocks/>
        </xdr:cNvSpPr>
      </xdr:nvSpPr>
      <xdr:spPr bwMode="auto">
        <a:xfrm>
          <a:off x="5023303" y="111907712"/>
          <a:ext cx="121973" cy="727378"/>
        </a:xfrm>
        <a:prstGeom prst="rightBrace">
          <a:avLst>
            <a:gd name="adj1" fmla="val 47586"/>
            <a:gd name="adj2" fmla="val 50000"/>
          </a:avLst>
        </a:prstGeom>
        <a:noFill/>
        <a:ln w="222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985838</xdr:colOff>
      <xdr:row>32</xdr:row>
      <xdr:rowOff>347663</xdr:rowOff>
    </xdr:from>
    <xdr:to>
      <xdr:col>1</xdr:col>
      <xdr:colOff>1157288</xdr:colOff>
      <xdr:row>36</xdr:row>
      <xdr:rowOff>142875</xdr:rowOff>
    </xdr:to>
    <xdr:sp macro="" textlink="">
      <xdr:nvSpPr>
        <xdr:cNvPr id="24" name="AutoShape 57"/>
        <xdr:cNvSpPr>
          <a:spLocks/>
        </xdr:cNvSpPr>
      </xdr:nvSpPr>
      <xdr:spPr bwMode="auto">
        <a:xfrm>
          <a:off x="5224463" y="11272838"/>
          <a:ext cx="171450" cy="1204912"/>
        </a:xfrm>
        <a:prstGeom prst="rightBrace">
          <a:avLst>
            <a:gd name="adj1" fmla="val 48985"/>
            <a:gd name="adj2" fmla="val 50000"/>
          </a:avLst>
        </a:prstGeom>
        <a:noFill/>
        <a:ln w="222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1252537</xdr:colOff>
      <xdr:row>19</xdr:row>
      <xdr:rowOff>190500</xdr:rowOff>
    </xdr:from>
    <xdr:to>
      <xdr:col>2</xdr:col>
      <xdr:colOff>200024</xdr:colOff>
      <xdr:row>23</xdr:row>
      <xdr:rowOff>161925</xdr:rowOff>
    </xdr:to>
    <xdr:sp macro="" textlink="">
      <xdr:nvSpPr>
        <xdr:cNvPr id="25" name="AutoShape 57"/>
        <xdr:cNvSpPr>
          <a:spLocks/>
        </xdr:cNvSpPr>
      </xdr:nvSpPr>
      <xdr:spPr bwMode="auto">
        <a:xfrm>
          <a:off x="5491162" y="6181725"/>
          <a:ext cx="214312" cy="1381125"/>
        </a:xfrm>
        <a:prstGeom prst="rightBrace">
          <a:avLst>
            <a:gd name="adj1" fmla="val 48982"/>
            <a:gd name="adj2" fmla="val 50000"/>
          </a:avLst>
        </a:prstGeom>
        <a:noFill/>
        <a:ln w="222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809625</xdr:colOff>
      <xdr:row>322</xdr:row>
      <xdr:rowOff>123826</xdr:rowOff>
    </xdr:from>
    <xdr:to>
      <xdr:col>1</xdr:col>
      <xdr:colOff>933450</xdr:colOff>
      <xdr:row>326</xdr:row>
      <xdr:rowOff>209550</xdr:rowOff>
    </xdr:to>
    <xdr:sp macro="" textlink="">
      <xdr:nvSpPr>
        <xdr:cNvPr id="26" name="AutoShape 57"/>
        <xdr:cNvSpPr>
          <a:spLocks/>
        </xdr:cNvSpPr>
      </xdr:nvSpPr>
      <xdr:spPr bwMode="auto">
        <a:xfrm>
          <a:off x="5048250" y="37271326"/>
          <a:ext cx="123825" cy="1514474"/>
        </a:xfrm>
        <a:prstGeom prst="rightBrace">
          <a:avLst>
            <a:gd name="adj1" fmla="val 48544"/>
            <a:gd name="adj2" fmla="val 50000"/>
          </a:avLst>
        </a:prstGeom>
        <a:noFill/>
        <a:ln w="222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809625</xdr:colOff>
      <xdr:row>286</xdr:row>
      <xdr:rowOff>123826</xdr:rowOff>
    </xdr:from>
    <xdr:to>
      <xdr:col>1</xdr:col>
      <xdr:colOff>933450</xdr:colOff>
      <xdr:row>290</xdr:row>
      <xdr:rowOff>209550</xdr:rowOff>
    </xdr:to>
    <xdr:sp macro="" textlink="">
      <xdr:nvSpPr>
        <xdr:cNvPr id="27" name="AutoShape 57"/>
        <xdr:cNvSpPr>
          <a:spLocks/>
        </xdr:cNvSpPr>
      </xdr:nvSpPr>
      <xdr:spPr bwMode="auto">
        <a:xfrm>
          <a:off x="5048250" y="24769764"/>
          <a:ext cx="123825" cy="1514474"/>
        </a:xfrm>
        <a:prstGeom prst="rightBrace">
          <a:avLst>
            <a:gd name="adj1" fmla="val 48544"/>
            <a:gd name="adj2" fmla="val 50000"/>
          </a:avLst>
        </a:prstGeom>
        <a:noFill/>
        <a:ln w="222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744903</xdr:colOff>
      <xdr:row>343</xdr:row>
      <xdr:rowOff>85480</xdr:rowOff>
    </xdr:from>
    <xdr:to>
      <xdr:col>3</xdr:col>
      <xdr:colOff>24423</xdr:colOff>
      <xdr:row>346</xdr:row>
      <xdr:rowOff>293076</xdr:rowOff>
    </xdr:to>
    <xdr:sp macro="" textlink="">
      <xdr:nvSpPr>
        <xdr:cNvPr id="28" name="AutoShape 57"/>
        <xdr:cNvSpPr>
          <a:spLocks/>
        </xdr:cNvSpPr>
      </xdr:nvSpPr>
      <xdr:spPr bwMode="auto">
        <a:xfrm>
          <a:off x="6250353" y="11010655"/>
          <a:ext cx="317745" cy="1264871"/>
        </a:xfrm>
        <a:prstGeom prst="rightBrace">
          <a:avLst>
            <a:gd name="adj1" fmla="val 46196"/>
            <a:gd name="adj2" fmla="val 50000"/>
          </a:avLst>
        </a:prstGeom>
        <a:noFill/>
        <a:ln w="22225">
          <a:solidFill>
            <a:srgbClr val="FF0000"/>
          </a:solidFill>
          <a:round/>
          <a:headEnd/>
          <a:tailEnd/>
        </a:ln>
      </xdr:spPr>
    </xdr:sp>
    <xdr:clientData/>
  </xdr:twoCellAnchor>
  <xdr:twoCellAnchor>
    <xdr:from>
      <xdr:col>1</xdr:col>
      <xdr:colOff>792692</xdr:colOff>
      <xdr:row>75</xdr:row>
      <xdr:rowOff>72097</xdr:rowOff>
    </xdr:from>
    <xdr:to>
      <xdr:col>1</xdr:col>
      <xdr:colOff>941916</xdr:colOff>
      <xdr:row>77</xdr:row>
      <xdr:rowOff>264582</xdr:rowOff>
    </xdr:to>
    <xdr:sp macro="" textlink="">
      <xdr:nvSpPr>
        <xdr:cNvPr id="29" name="AutoShape 57"/>
        <xdr:cNvSpPr>
          <a:spLocks/>
        </xdr:cNvSpPr>
      </xdr:nvSpPr>
      <xdr:spPr bwMode="auto">
        <a:xfrm>
          <a:off x="5288492" y="9587572"/>
          <a:ext cx="149224" cy="897335"/>
        </a:xfrm>
        <a:prstGeom prst="rightBrace">
          <a:avLst>
            <a:gd name="adj1" fmla="val 48544"/>
            <a:gd name="adj2" fmla="val 50000"/>
          </a:avLst>
        </a:prstGeom>
        <a:noFill/>
        <a:ln w="222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734219</xdr:colOff>
      <xdr:row>65</xdr:row>
      <xdr:rowOff>29766</xdr:rowOff>
    </xdr:from>
    <xdr:to>
      <xdr:col>1</xdr:col>
      <xdr:colOff>994882</xdr:colOff>
      <xdr:row>67</xdr:row>
      <xdr:rowOff>347265</xdr:rowOff>
    </xdr:to>
    <xdr:sp macro="" textlink="">
      <xdr:nvSpPr>
        <xdr:cNvPr id="30" name="AutoShape 57"/>
        <xdr:cNvSpPr>
          <a:spLocks/>
        </xdr:cNvSpPr>
      </xdr:nvSpPr>
      <xdr:spPr bwMode="auto">
        <a:xfrm>
          <a:off x="5230019" y="6373416"/>
          <a:ext cx="260663" cy="1022349"/>
        </a:xfrm>
        <a:prstGeom prst="rightBrace">
          <a:avLst>
            <a:gd name="adj1" fmla="val 48544"/>
            <a:gd name="adj2" fmla="val 50000"/>
          </a:avLst>
        </a:prstGeom>
        <a:noFill/>
        <a:ln w="222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734219</xdr:colOff>
      <xdr:row>65</xdr:row>
      <xdr:rowOff>29766</xdr:rowOff>
    </xdr:from>
    <xdr:to>
      <xdr:col>1</xdr:col>
      <xdr:colOff>994882</xdr:colOff>
      <xdr:row>67</xdr:row>
      <xdr:rowOff>347265</xdr:rowOff>
    </xdr:to>
    <xdr:sp macro="" textlink="">
      <xdr:nvSpPr>
        <xdr:cNvPr id="31" name="AutoShape 57"/>
        <xdr:cNvSpPr>
          <a:spLocks/>
        </xdr:cNvSpPr>
      </xdr:nvSpPr>
      <xdr:spPr bwMode="auto">
        <a:xfrm>
          <a:off x="5230019" y="6373416"/>
          <a:ext cx="260663" cy="1022349"/>
        </a:xfrm>
        <a:prstGeom prst="rightBrace">
          <a:avLst>
            <a:gd name="adj1" fmla="val 48544"/>
            <a:gd name="adj2" fmla="val 50000"/>
          </a:avLst>
        </a:prstGeom>
        <a:noFill/>
        <a:ln w="222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63499</xdr:colOff>
      <xdr:row>54</xdr:row>
      <xdr:rowOff>306916</xdr:rowOff>
    </xdr:from>
    <xdr:to>
      <xdr:col>21</xdr:col>
      <xdr:colOff>243417</xdr:colOff>
      <xdr:row>68</xdr:row>
      <xdr:rowOff>222250</xdr:rowOff>
    </xdr:to>
    <xdr:pic>
      <xdr:nvPicPr>
        <xdr:cNvPr id="4" name="รูปภาพ 3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7042" t="12449" r="31877" b="40837"/>
        <a:stretch/>
      </xdr:blipFill>
      <xdr:spPr>
        <a:xfrm>
          <a:off x="18277416" y="21960416"/>
          <a:ext cx="5683251" cy="4804834"/>
        </a:xfrm>
        <a:prstGeom prst="rect">
          <a:avLst/>
        </a:prstGeom>
      </xdr:spPr>
    </xdr:pic>
    <xdr:clientData/>
  </xdr:twoCellAnchor>
  <xdr:twoCellAnchor editAs="oneCell">
    <xdr:from>
      <xdr:col>12</xdr:col>
      <xdr:colOff>592743</xdr:colOff>
      <xdr:row>36</xdr:row>
      <xdr:rowOff>190499</xdr:rowOff>
    </xdr:from>
    <xdr:to>
      <xdr:col>21</xdr:col>
      <xdr:colOff>137582</xdr:colOff>
      <xdr:row>54</xdr:row>
      <xdr:rowOff>169332</xdr:rowOff>
    </xdr:to>
    <xdr:pic>
      <xdr:nvPicPr>
        <xdr:cNvPr id="5" name="รูปภาพ 4"/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29055" t="12553" r="28290" b="4618"/>
        <a:stretch/>
      </xdr:blipFill>
      <xdr:spPr>
        <a:xfrm>
          <a:off x="18118743" y="15208249"/>
          <a:ext cx="5736089" cy="6265333"/>
        </a:xfrm>
        <a:prstGeom prst="rect">
          <a:avLst/>
        </a:prstGeom>
      </xdr:spPr>
    </xdr:pic>
    <xdr:clientData/>
  </xdr:twoCellAnchor>
  <xdr:twoCellAnchor>
    <xdr:from>
      <xdr:col>1</xdr:col>
      <xdr:colOff>718344</xdr:colOff>
      <xdr:row>78</xdr:row>
      <xdr:rowOff>138908</xdr:rowOff>
    </xdr:from>
    <xdr:to>
      <xdr:col>1</xdr:col>
      <xdr:colOff>984250</xdr:colOff>
      <xdr:row>81</xdr:row>
      <xdr:rowOff>246064</xdr:rowOff>
    </xdr:to>
    <xdr:sp macro="" textlink="">
      <xdr:nvSpPr>
        <xdr:cNvPr id="9" name="วงเล็บปีกกาขวา 8"/>
        <xdr:cNvSpPr/>
      </xdr:nvSpPr>
      <xdr:spPr>
        <a:xfrm>
          <a:off x="5261769" y="27628058"/>
          <a:ext cx="265906" cy="1164431"/>
        </a:xfrm>
        <a:prstGeom prst="rightBrac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1</xdr:col>
      <xdr:colOff>1015999</xdr:colOff>
      <xdr:row>71</xdr:row>
      <xdr:rowOff>105833</xdr:rowOff>
    </xdr:from>
    <xdr:to>
      <xdr:col>2</xdr:col>
      <xdr:colOff>52914</xdr:colOff>
      <xdr:row>74</xdr:row>
      <xdr:rowOff>288397</xdr:rowOff>
    </xdr:to>
    <xdr:sp macro="" textlink="">
      <xdr:nvSpPr>
        <xdr:cNvPr id="10" name="วงเล็บปีกกาขวา 9"/>
        <xdr:cNvSpPr/>
      </xdr:nvSpPr>
      <xdr:spPr>
        <a:xfrm>
          <a:off x="5259916" y="28744333"/>
          <a:ext cx="306915" cy="1230314"/>
        </a:xfrm>
        <a:prstGeom prst="rightBrac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698766</xdr:colOff>
      <xdr:row>54</xdr:row>
      <xdr:rowOff>171980</xdr:rowOff>
    </xdr:from>
    <xdr:to>
      <xdr:col>3</xdr:col>
      <xdr:colOff>867835</xdr:colOff>
      <xdr:row>56</xdr:row>
      <xdr:rowOff>285750</xdr:rowOff>
    </xdr:to>
    <xdr:sp macro="" textlink="">
      <xdr:nvSpPr>
        <xdr:cNvPr id="13" name="AutoShape 57"/>
        <xdr:cNvSpPr>
          <a:spLocks/>
        </xdr:cNvSpPr>
      </xdr:nvSpPr>
      <xdr:spPr bwMode="auto">
        <a:xfrm>
          <a:off x="7271016" y="34747730"/>
          <a:ext cx="169069" cy="812270"/>
        </a:xfrm>
        <a:prstGeom prst="rightBrace">
          <a:avLst>
            <a:gd name="adj1" fmla="val 48544"/>
            <a:gd name="adj2" fmla="val 50000"/>
          </a:avLst>
        </a:prstGeom>
        <a:noFill/>
        <a:ln w="222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596635</xdr:colOff>
      <xdr:row>63</xdr:row>
      <xdr:rowOff>171979</xdr:rowOff>
    </xdr:from>
    <xdr:to>
      <xdr:col>3</xdr:col>
      <xdr:colOff>691885</xdr:colOff>
      <xdr:row>65</xdr:row>
      <xdr:rowOff>281782</xdr:rowOff>
    </xdr:to>
    <xdr:sp macro="" textlink="">
      <xdr:nvSpPr>
        <xdr:cNvPr id="14" name="AutoShape 57"/>
        <xdr:cNvSpPr>
          <a:spLocks/>
        </xdr:cNvSpPr>
      </xdr:nvSpPr>
      <xdr:spPr bwMode="auto">
        <a:xfrm>
          <a:off x="7168885" y="37192479"/>
          <a:ext cx="95250" cy="808303"/>
        </a:xfrm>
        <a:prstGeom prst="rightBrace">
          <a:avLst>
            <a:gd name="adj1" fmla="val 48544"/>
            <a:gd name="adj2" fmla="val 50000"/>
          </a:avLst>
        </a:prstGeom>
        <a:noFill/>
        <a:ln w="222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339328</xdr:colOff>
      <xdr:row>13</xdr:row>
      <xdr:rowOff>164427</xdr:rowOff>
    </xdr:from>
    <xdr:to>
      <xdr:col>3</xdr:col>
      <xdr:colOff>502261</xdr:colOff>
      <xdr:row>16</xdr:row>
      <xdr:rowOff>38366</xdr:rowOff>
    </xdr:to>
    <xdr:sp macro="" textlink="">
      <xdr:nvSpPr>
        <xdr:cNvPr id="18" name="AutoShape 57"/>
        <xdr:cNvSpPr>
          <a:spLocks/>
        </xdr:cNvSpPr>
      </xdr:nvSpPr>
      <xdr:spPr bwMode="auto">
        <a:xfrm>
          <a:off x="6911578" y="12388177"/>
          <a:ext cx="162933" cy="921689"/>
        </a:xfrm>
        <a:prstGeom prst="rightBrace">
          <a:avLst>
            <a:gd name="adj1" fmla="val 40973"/>
            <a:gd name="adj2" fmla="val 50000"/>
          </a:avLst>
        </a:prstGeom>
        <a:noFill/>
        <a:ln w="222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1191946</xdr:colOff>
      <xdr:row>47</xdr:row>
      <xdr:rowOff>207698</xdr:rowOff>
    </xdr:from>
    <xdr:to>
      <xdr:col>3</xdr:col>
      <xdr:colOff>1301749</xdr:colOff>
      <xdr:row>49</xdr:row>
      <xdr:rowOff>264583</xdr:rowOff>
    </xdr:to>
    <xdr:sp macro="" textlink="">
      <xdr:nvSpPr>
        <xdr:cNvPr id="24" name="AutoShape 57"/>
        <xdr:cNvSpPr>
          <a:spLocks/>
        </xdr:cNvSpPr>
      </xdr:nvSpPr>
      <xdr:spPr bwMode="auto">
        <a:xfrm>
          <a:off x="7764196" y="32338698"/>
          <a:ext cx="109803" cy="755385"/>
        </a:xfrm>
        <a:prstGeom prst="rightBrace">
          <a:avLst>
            <a:gd name="adj1" fmla="val 48544"/>
            <a:gd name="adj2" fmla="val 50000"/>
          </a:avLst>
        </a:prstGeom>
        <a:noFill/>
        <a:ln w="222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779861</xdr:colOff>
      <xdr:row>72</xdr:row>
      <xdr:rowOff>122369</xdr:rowOff>
    </xdr:from>
    <xdr:to>
      <xdr:col>1</xdr:col>
      <xdr:colOff>973667</xdr:colOff>
      <xdr:row>74</xdr:row>
      <xdr:rowOff>317499</xdr:rowOff>
    </xdr:to>
    <xdr:sp macro="" textlink="">
      <xdr:nvSpPr>
        <xdr:cNvPr id="35" name="AutoShape 57"/>
        <xdr:cNvSpPr>
          <a:spLocks/>
        </xdr:cNvSpPr>
      </xdr:nvSpPr>
      <xdr:spPr bwMode="auto">
        <a:xfrm>
          <a:off x="5277778" y="40984619"/>
          <a:ext cx="193806" cy="893630"/>
        </a:xfrm>
        <a:prstGeom prst="rightBrace">
          <a:avLst>
            <a:gd name="adj1" fmla="val 48544"/>
            <a:gd name="adj2" fmla="val 50000"/>
          </a:avLst>
        </a:prstGeom>
        <a:noFill/>
        <a:ln w="222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714375</xdr:colOff>
      <xdr:row>80</xdr:row>
      <xdr:rowOff>70116</xdr:rowOff>
    </xdr:from>
    <xdr:to>
      <xdr:col>1</xdr:col>
      <xdr:colOff>922735</xdr:colOff>
      <xdr:row>82</xdr:row>
      <xdr:rowOff>337345</xdr:rowOff>
    </xdr:to>
    <xdr:sp macro="" textlink="">
      <xdr:nvSpPr>
        <xdr:cNvPr id="36" name="AutoShape 57"/>
        <xdr:cNvSpPr>
          <a:spLocks/>
        </xdr:cNvSpPr>
      </xdr:nvSpPr>
      <xdr:spPr bwMode="auto">
        <a:xfrm>
          <a:off x="5210175" y="67735716"/>
          <a:ext cx="208360" cy="972079"/>
        </a:xfrm>
        <a:prstGeom prst="rightBrace">
          <a:avLst>
            <a:gd name="adj1" fmla="val 48544"/>
            <a:gd name="adj2" fmla="val 50000"/>
          </a:avLst>
        </a:prstGeom>
        <a:noFill/>
        <a:ln w="222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1375833</xdr:colOff>
      <xdr:row>40</xdr:row>
      <xdr:rowOff>240770</xdr:rowOff>
    </xdr:from>
    <xdr:to>
      <xdr:col>3</xdr:col>
      <xdr:colOff>1593446</xdr:colOff>
      <xdr:row>43</xdr:row>
      <xdr:rowOff>87938</xdr:rowOff>
    </xdr:to>
    <xdr:sp macro="" textlink="">
      <xdr:nvSpPr>
        <xdr:cNvPr id="50" name="AutoShape 57"/>
        <xdr:cNvSpPr>
          <a:spLocks/>
        </xdr:cNvSpPr>
      </xdr:nvSpPr>
      <xdr:spPr bwMode="auto">
        <a:xfrm>
          <a:off x="7948083" y="29927020"/>
          <a:ext cx="217613" cy="894918"/>
        </a:xfrm>
        <a:prstGeom prst="rightBrace">
          <a:avLst>
            <a:gd name="adj1" fmla="val 40973"/>
            <a:gd name="adj2" fmla="val 50000"/>
          </a:avLst>
        </a:prstGeom>
        <a:noFill/>
        <a:ln w="222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392246</xdr:colOff>
      <xdr:row>20</xdr:row>
      <xdr:rowOff>185594</xdr:rowOff>
    </xdr:from>
    <xdr:to>
      <xdr:col>3</xdr:col>
      <xdr:colOff>529168</xdr:colOff>
      <xdr:row>22</xdr:row>
      <xdr:rowOff>264584</xdr:rowOff>
    </xdr:to>
    <xdr:sp macro="" textlink="">
      <xdr:nvSpPr>
        <xdr:cNvPr id="51" name="AutoShape 57"/>
        <xdr:cNvSpPr>
          <a:spLocks/>
        </xdr:cNvSpPr>
      </xdr:nvSpPr>
      <xdr:spPr bwMode="auto">
        <a:xfrm>
          <a:off x="6964496" y="14854094"/>
          <a:ext cx="136922" cy="777490"/>
        </a:xfrm>
        <a:prstGeom prst="rightBrace">
          <a:avLst>
            <a:gd name="adj1" fmla="val 40973"/>
            <a:gd name="adj2" fmla="val 50000"/>
          </a:avLst>
        </a:prstGeom>
        <a:noFill/>
        <a:ln w="222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561579</xdr:colOff>
      <xdr:row>32</xdr:row>
      <xdr:rowOff>175010</xdr:rowOff>
    </xdr:from>
    <xdr:to>
      <xdr:col>3</xdr:col>
      <xdr:colOff>698501</xdr:colOff>
      <xdr:row>34</xdr:row>
      <xdr:rowOff>254000</xdr:rowOff>
    </xdr:to>
    <xdr:sp macro="" textlink="">
      <xdr:nvSpPr>
        <xdr:cNvPr id="53" name="AutoShape 57"/>
        <xdr:cNvSpPr>
          <a:spLocks/>
        </xdr:cNvSpPr>
      </xdr:nvSpPr>
      <xdr:spPr bwMode="auto">
        <a:xfrm>
          <a:off x="7133829" y="17637510"/>
          <a:ext cx="136922" cy="777490"/>
        </a:xfrm>
        <a:prstGeom prst="rightBrace">
          <a:avLst>
            <a:gd name="adj1" fmla="val 40973"/>
            <a:gd name="adj2" fmla="val 50000"/>
          </a:avLst>
        </a:prstGeom>
        <a:noFill/>
        <a:ln w="222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858762</xdr:colOff>
      <xdr:row>143</xdr:row>
      <xdr:rowOff>116417</xdr:rowOff>
    </xdr:from>
    <xdr:to>
      <xdr:col>1</xdr:col>
      <xdr:colOff>980735</xdr:colOff>
      <xdr:row>145</xdr:row>
      <xdr:rowOff>166159</xdr:rowOff>
    </xdr:to>
    <xdr:sp macro="" textlink="">
      <xdr:nvSpPr>
        <xdr:cNvPr id="93" name="AutoShape 57"/>
        <xdr:cNvSpPr>
          <a:spLocks/>
        </xdr:cNvSpPr>
      </xdr:nvSpPr>
      <xdr:spPr bwMode="auto">
        <a:xfrm>
          <a:off x="5097387" y="115006967"/>
          <a:ext cx="121973" cy="754592"/>
        </a:xfrm>
        <a:prstGeom prst="rightBrace">
          <a:avLst>
            <a:gd name="adj1" fmla="val 47586"/>
            <a:gd name="adj2" fmla="val 50000"/>
          </a:avLst>
        </a:prstGeom>
        <a:noFill/>
        <a:ln w="222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732438</xdr:colOff>
      <xdr:row>45</xdr:row>
      <xdr:rowOff>126735</xdr:rowOff>
    </xdr:from>
    <xdr:to>
      <xdr:col>2</xdr:col>
      <xdr:colOff>877093</xdr:colOff>
      <xdr:row>48</xdr:row>
      <xdr:rowOff>220426</xdr:rowOff>
    </xdr:to>
    <xdr:sp macro="" textlink="">
      <xdr:nvSpPr>
        <xdr:cNvPr id="98" name="AutoShape 57"/>
        <xdr:cNvSpPr>
          <a:spLocks/>
        </xdr:cNvSpPr>
      </xdr:nvSpPr>
      <xdr:spPr bwMode="auto">
        <a:xfrm>
          <a:off x="6934271" y="15842985"/>
          <a:ext cx="144655" cy="1141441"/>
        </a:xfrm>
        <a:prstGeom prst="rightBrace">
          <a:avLst>
            <a:gd name="adj1" fmla="val 47586"/>
            <a:gd name="adj2" fmla="val 50000"/>
          </a:avLst>
        </a:prstGeom>
        <a:noFill/>
        <a:ln w="222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511969</xdr:colOff>
      <xdr:row>116</xdr:row>
      <xdr:rowOff>151001</xdr:rowOff>
    </xdr:from>
    <xdr:to>
      <xdr:col>3</xdr:col>
      <xdr:colOff>693965</xdr:colOff>
      <xdr:row>119</xdr:row>
      <xdr:rowOff>207132</xdr:rowOff>
    </xdr:to>
    <xdr:sp macro="" textlink="">
      <xdr:nvSpPr>
        <xdr:cNvPr id="100" name="AutoShape 57"/>
        <xdr:cNvSpPr>
          <a:spLocks/>
        </xdr:cNvSpPr>
      </xdr:nvSpPr>
      <xdr:spPr bwMode="auto">
        <a:xfrm>
          <a:off x="7474744" y="99182426"/>
          <a:ext cx="181996" cy="1113406"/>
        </a:xfrm>
        <a:prstGeom prst="rightBrace">
          <a:avLst>
            <a:gd name="adj1" fmla="val 47586"/>
            <a:gd name="adj2" fmla="val 50000"/>
          </a:avLst>
        </a:prstGeom>
        <a:noFill/>
        <a:ln w="222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328813</xdr:colOff>
      <xdr:row>176</xdr:row>
      <xdr:rowOff>162034</xdr:rowOff>
    </xdr:from>
    <xdr:to>
      <xdr:col>2</xdr:col>
      <xdr:colOff>487323</xdr:colOff>
      <xdr:row>178</xdr:row>
      <xdr:rowOff>235606</xdr:rowOff>
    </xdr:to>
    <xdr:pic>
      <xdr:nvPicPr>
        <xdr:cNvPr id="102" name="รูปภาพ 10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34263" y="131264134"/>
          <a:ext cx="158510" cy="778421"/>
        </a:xfrm>
        <a:prstGeom prst="rect">
          <a:avLst/>
        </a:prstGeom>
      </xdr:spPr>
    </xdr:pic>
    <xdr:clientData/>
  </xdr:twoCellAnchor>
  <xdr:twoCellAnchor>
    <xdr:from>
      <xdr:col>1</xdr:col>
      <xdr:colOff>655989</xdr:colOff>
      <xdr:row>77</xdr:row>
      <xdr:rowOff>177519</xdr:rowOff>
    </xdr:from>
    <xdr:to>
      <xdr:col>1</xdr:col>
      <xdr:colOff>777962</xdr:colOff>
      <xdr:row>79</xdr:row>
      <xdr:rowOff>200047</xdr:rowOff>
    </xdr:to>
    <xdr:sp macro="" textlink="">
      <xdr:nvSpPr>
        <xdr:cNvPr id="104" name="AutoShape 57"/>
        <xdr:cNvSpPr>
          <a:spLocks/>
        </xdr:cNvSpPr>
      </xdr:nvSpPr>
      <xdr:spPr bwMode="auto">
        <a:xfrm>
          <a:off x="4894614" y="67138269"/>
          <a:ext cx="121973" cy="727378"/>
        </a:xfrm>
        <a:prstGeom prst="rightBrace">
          <a:avLst>
            <a:gd name="adj1" fmla="val 47586"/>
            <a:gd name="adj2" fmla="val 50000"/>
          </a:avLst>
        </a:prstGeom>
        <a:noFill/>
        <a:ln w="222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730250</xdr:colOff>
      <xdr:row>93</xdr:row>
      <xdr:rowOff>192012</xdr:rowOff>
    </xdr:from>
    <xdr:to>
      <xdr:col>1</xdr:col>
      <xdr:colOff>852223</xdr:colOff>
      <xdr:row>95</xdr:row>
      <xdr:rowOff>214540</xdr:rowOff>
    </xdr:to>
    <xdr:sp macro="" textlink="">
      <xdr:nvSpPr>
        <xdr:cNvPr id="106" name="AutoShape 57"/>
        <xdr:cNvSpPr>
          <a:spLocks/>
        </xdr:cNvSpPr>
      </xdr:nvSpPr>
      <xdr:spPr bwMode="auto">
        <a:xfrm>
          <a:off x="4968875" y="91470087"/>
          <a:ext cx="121973" cy="727378"/>
        </a:xfrm>
        <a:prstGeom prst="rightBrace">
          <a:avLst>
            <a:gd name="adj1" fmla="val 47586"/>
            <a:gd name="adj2" fmla="val 50000"/>
          </a:avLst>
        </a:prstGeom>
        <a:noFill/>
        <a:ln w="222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705871</xdr:colOff>
      <xdr:row>133</xdr:row>
      <xdr:rowOff>157805</xdr:rowOff>
    </xdr:from>
    <xdr:to>
      <xdr:col>1</xdr:col>
      <xdr:colOff>887867</xdr:colOff>
      <xdr:row>136</xdr:row>
      <xdr:rowOff>213936</xdr:rowOff>
    </xdr:to>
    <xdr:sp macro="" textlink="">
      <xdr:nvSpPr>
        <xdr:cNvPr id="108" name="AutoShape 57"/>
        <xdr:cNvSpPr>
          <a:spLocks/>
        </xdr:cNvSpPr>
      </xdr:nvSpPr>
      <xdr:spPr bwMode="auto">
        <a:xfrm>
          <a:off x="4944496" y="105180455"/>
          <a:ext cx="181996" cy="1113406"/>
        </a:xfrm>
        <a:prstGeom prst="rightBrace">
          <a:avLst>
            <a:gd name="adj1" fmla="val 47586"/>
            <a:gd name="adj2" fmla="val 50000"/>
          </a:avLst>
        </a:prstGeom>
        <a:noFill/>
        <a:ln w="222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884464</xdr:colOff>
      <xdr:row>37</xdr:row>
      <xdr:rowOff>149679</xdr:rowOff>
    </xdr:from>
    <xdr:to>
      <xdr:col>1</xdr:col>
      <xdr:colOff>1006437</xdr:colOff>
      <xdr:row>39</xdr:row>
      <xdr:rowOff>199421</xdr:rowOff>
    </xdr:to>
    <xdr:sp macro="" textlink="">
      <xdr:nvSpPr>
        <xdr:cNvPr id="110" name="AutoShape 57"/>
        <xdr:cNvSpPr>
          <a:spLocks/>
        </xdr:cNvSpPr>
      </xdr:nvSpPr>
      <xdr:spPr bwMode="auto">
        <a:xfrm>
          <a:off x="5123089" y="33277629"/>
          <a:ext cx="121973" cy="754592"/>
        </a:xfrm>
        <a:prstGeom prst="rightBrace">
          <a:avLst>
            <a:gd name="adj1" fmla="val 47586"/>
            <a:gd name="adj2" fmla="val 50000"/>
          </a:avLst>
        </a:prstGeom>
        <a:noFill/>
        <a:ln w="222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617800</xdr:colOff>
      <xdr:row>108</xdr:row>
      <xdr:rowOff>119251</xdr:rowOff>
    </xdr:from>
    <xdr:to>
      <xdr:col>3</xdr:col>
      <xdr:colOff>799796</xdr:colOff>
      <xdr:row>111</xdr:row>
      <xdr:rowOff>175382</xdr:rowOff>
    </xdr:to>
    <xdr:sp macro="" textlink="">
      <xdr:nvSpPr>
        <xdr:cNvPr id="120" name="AutoShape 57"/>
        <xdr:cNvSpPr>
          <a:spLocks/>
        </xdr:cNvSpPr>
      </xdr:nvSpPr>
      <xdr:spPr bwMode="auto">
        <a:xfrm>
          <a:off x="7580575" y="96331276"/>
          <a:ext cx="181996" cy="1113406"/>
        </a:xfrm>
        <a:prstGeom prst="rightBrace">
          <a:avLst>
            <a:gd name="adj1" fmla="val 47586"/>
            <a:gd name="adj2" fmla="val 50000"/>
          </a:avLst>
        </a:prstGeom>
        <a:noFill/>
        <a:ln w="222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867834</xdr:colOff>
      <xdr:row>84</xdr:row>
      <xdr:rowOff>179917</xdr:rowOff>
    </xdr:from>
    <xdr:to>
      <xdr:col>3</xdr:col>
      <xdr:colOff>989807</xdr:colOff>
      <xdr:row>86</xdr:row>
      <xdr:rowOff>202445</xdr:rowOff>
    </xdr:to>
    <xdr:sp macro="" textlink="">
      <xdr:nvSpPr>
        <xdr:cNvPr id="14" name="AutoShape 57"/>
        <xdr:cNvSpPr>
          <a:spLocks/>
        </xdr:cNvSpPr>
      </xdr:nvSpPr>
      <xdr:spPr bwMode="auto">
        <a:xfrm>
          <a:off x="8106834" y="29516917"/>
          <a:ext cx="121973" cy="721028"/>
        </a:xfrm>
        <a:prstGeom prst="rightBrace">
          <a:avLst>
            <a:gd name="adj1" fmla="val 47586"/>
            <a:gd name="adj2" fmla="val 50000"/>
          </a:avLst>
        </a:prstGeom>
        <a:noFill/>
        <a:ln w="222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925285</xdr:colOff>
      <xdr:row>24</xdr:row>
      <xdr:rowOff>100853</xdr:rowOff>
    </xdr:from>
    <xdr:to>
      <xdr:col>1</xdr:col>
      <xdr:colOff>1176618</xdr:colOff>
      <xdr:row>26</xdr:row>
      <xdr:rowOff>291353</xdr:rowOff>
    </xdr:to>
    <xdr:sp macro="" textlink="">
      <xdr:nvSpPr>
        <xdr:cNvPr id="8" name="Right Brace 11"/>
        <xdr:cNvSpPr/>
      </xdr:nvSpPr>
      <xdr:spPr>
        <a:xfrm>
          <a:off x="5335360" y="8559053"/>
          <a:ext cx="251333" cy="895350"/>
        </a:xfrm>
        <a:prstGeom prst="rightBrace">
          <a:avLst/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2</xdr:col>
      <xdr:colOff>489857</xdr:colOff>
      <xdr:row>62</xdr:row>
      <xdr:rowOff>122464</xdr:rowOff>
    </xdr:from>
    <xdr:to>
      <xdr:col>2</xdr:col>
      <xdr:colOff>748393</xdr:colOff>
      <xdr:row>65</xdr:row>
      <xdr:rowOff>136072</xdr:rowOff>
    </xdr:to>
    <xdr:sp macro="" textlink="">
      <xdr:nvSpPr>
        <xdr:cNvPr id="11" name="วงเล็บปีกกาขวา 10"/>
        <xdr:cNvSpPr/>
      </xdr:nvSpPr>
      <xdr:spPr>
        <a:xfrm>
          <a:off x="6423932" y="21620389"/>
          <a:ext cx="258536" cy="1070883"/>
        </a:xfrm>
        <a:prstGeom prst="rightBrac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2</xdr:col>
      <xdr:colOff>530679</xdr:colOff>
      <xdr:row>53</xdr:row>
      <xdr:rowOff>176891</xdr:rowOff>
    </xdr:from>
    <xdr:to>
      <xdr:col>2</xdr:col>
      <xdr:colOff>789215</xdr:colOff>
      <xdr:row>56</xdr:row>
      <xdr:rowOff>190499</xdr:rowOff>
    </xdr:to>
    <xdr:sp macro="" textlink="">
      <xdr:nvSpPr>
        <xdr:cNvPr id="12" name="วงเล็บปีกกาขวา 11"/>
        <xdr:cNvSpPr/>
      </xdr:nvSpPr>
      <xdr:spPr>
        <a:xfrm>
          <a:off x="6464754" y="18855416"/>
          <a:ext cx="258536" cy="1070883"/>
        </a:xfrm>
        <a:prstGeom prst="rightBrac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2</xdr:col>
      <xdr:colOff>23812</xdr:colOff>
      <xdr:row>146</xdr:row>
      <xdr:rowOff>95250</xdr:rowOff>
    </xdr:from>
    <xdr:to>
      <xdr:col>2</xdr:col>
      <xdr:colOff>156493</xdr:colOff>
      <xdr:row>149</xdr:row>
      <xdr:rowOff>100013</xdr:rowOff>
    </xdr:to>
    <xdr:sp macro="" textlink="">
      <xdr:nvSpPr>
        <xdr:cNvPr id="13" name="AutoShape 57"/>
        <xdr:cNvSpPr>
          <a:spLocks/>
        </xdr:cNvSpPr>
      </xdr:nvSpPr>
      <xdr:spPr bwMode="auto">
        <a:xfrm>
          <a:off x="5957887" y="50492025"/>
          <a:ext cx="132681" cy="1062038"/>
        </a:xfrm>
        <a:prstGeom prst="rightBrace">
          <a:avLst>
            <a:gd name="adj1" fmla="val 40973"/>
            <a:gd name="adj2" fmla="val 50000"/>
          </a:avLst>
        </a:prstGeom>
        <a:noFill/>
        <a:ln w="222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833430</xdr:colOff>
      <xdr:row>152</xdr:row>
      <xdr:rowOff>119064</xdr:rowOff>
    </xdr:from>
    <xdr:to>
      <xdr:col>3</xdr:col>
      <xdr:colOff>1119188</xdr:colOff>
      <xdr:row>155</xdr:row>
      <xdr:rowOff>214313</xdr:rowOff>
    </xdr:to>
    <xdr:sp macro="" textlink="">
      <xdr:nvSpPr>
        <xdr:cNvPr id="14" name="วงเล็บปีกกาขวา 13"/>
        <xdr:cNvSpPr/>
      </xdr:nvSpPr>
      <xdr:spPr>
        <a:xfrm>
          <a:off x="7703336" y="54411564"/>
          <a:ext cx="285758" cy="1166812"/>
        </a:xfrm>
        <a:prstGeom prst="rightBrace">
          <a:avLst/>
        </a:prstGeom>
        <a:ln>
          <a:solidFill>
            <a:srgbClr val="FF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th-TH">
            <a:solidFill>
              <a:srgbClr val="FF0000"/>
            </a:solidFill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11906</xdr:colOff>
      <xdr:row>49</xdr:row>
      <xdr:rowOff>90487</xdr:rowOff>
    </xdr:from>
    <xdr:to>
      <xdr:col>3</xdr:col>
      <xdr:colOff>2062588</xdr:colOff>
      <xdr:row>53</xdr:row>
      <xdr:rowOff>149225</xdr:rowOff>
    </xdr:to>
    <xdr:pic>
      <xdr:nvPicPr>
        <xdr:cNvPr id="7" name="Pictur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60006" y="21588412"/>
          <a:ext cx="4651007" cy="1468438"/>
        </a:xfrm>
        <a:prstGeom prst="rect">
          <a:avLst/>
        </a:prstGeom>
      </xdr:spPr>
    </xdr:pic>
    <xdr:clientData/>
  </xdr:twoCellAnchor>
  <xdr:twoCellAnchor editAs="oneCell">
    <xdr:from>
      <xdr:col>1</xdr:col>
      <xdr:colOff>66675</xdr:colOff>
      <xdr:row>136</xdr:row>
      <xdr:rowOff>123825</xdr:rowOff>
    </xdr:from>
    <xdr:to>
      <xdr:col>3</xdr:col>
      <xdr:colOff>2065309</xdr:colOff>
      <xdr:row>140</xdr:row>
      <xdr:rowOff>95058</xdr:rowOff>
    </xdr:to>
    <xdr:pic>
      <xdr:nvPicPr>
        <xdr:cNvPr id="8" name="Picture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914775" y="52987575"/>
          <a:ext cx="4598959" cy="138093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828675</xdr:colOff>
      <xdr:row>24</xdr:row>
      <xdr:rowOff>114300</xdr:rowOff>
    </xdr:from>
    <xdr:to>
      <xdr:col>1</xdr:col>
      <xdr:colOff>1019175</xdr:colOff>
      <xdr:row>27</xdr:row>
      <xdr:rowOff>152400</xdr:rowOff>
    </xdr:to>
    <xdr:sp macro="" textlink="">
      <xdr:nvSpPr>
        <xdr:cNvPr id="4" name="AutoShape 57"/>
        <xdr:cNvSpPr>
          <a:spLocks/>
        </xdr:cNvSpPr>
      </xdr:nvSpPr>
      <xdr:spPr bwMode="auto">
        <a:xfrm>
          <a:off x="5067300" y="16325850"/>
          <a:ext cx="190500" cy="1095375"/>
        </a:xfrm>
        <a:prstGeom prst="rightBrace">
          <a:avLst>
            <a:gd name="adj1" fmla="val 59551"/>
            <a:gd name="adj2" fmla="val 50000"/>
          </a:avLst>
        </a:prstGeom>
        <a:noFill/>
        <a:ln w="222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742950</xdr:colOff>
      <xdr:row>17</xdr:row>
      <xdr:rowOff>238125</xdr:rowOff>
    </xdr:from>
    <xdr:to>
      <xdr:col>1</xdr:col>
      <xdr:colOff>933450</xdr:colOff>
      <xdr:row>20</xdr:row>
      <xdr:rowOff>276225</xdr:rowOff>
    </xdr:to>
    <xdr:sp macro="" textlink="">
      <xdr:nvSpPr>
        <xdr:cNvPr id="5" name="AutoShape 57"/>
        <xdr:cNvSpPr>
          <a:spLocks/>
        </xdr:cNvSpPr>
      </xdr:nvSpPr>
      <xdr:spPr bwMode="auto">
        <a:xfrm>
          <a:off x="4981575" y="13630275"/>
          <a:ext cx="190500" cy="1095375"/>
        </a:xfrm>
        <a:prstGeom prst="rightBrace">
          <a:avLst>
            <a:gd name="adj1" fmla="val 59551"/>
            <a:gd name="adj2" fmla="val 50000"/>
          </a:avLst>
        </a:prstGeom>
        <a:noFill/>
        <a:ln w="222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828675</xdr:colOff>
      <xdr:row>24</xdr:row>
      <xdr:rowOff>114300</xdr:rowOff>
    </xdr:from>
    <xdr:to>
      <xdr:col>1</xdr:col>
      <xdr:colOff>1019175</xdr:colOff>
      <xdr:row>27</xdr:row>
      <xdr:rowOff>152400</xdr:rowOff>
    </xdr:to>
    <xdr:sp macro="" textlink="">
      <xdr:nvSpPr>
        <xdr:cNvPr id="7" name="AutoShape 57"/>
        <xdr:cNvSpPr>
          <a:spLocks/>
        </xdr:cNvSpPr>
      </xdr:nvSpPr>
      <xdr:spPr bwMode="auto">
        <a:xfrm>
          <a:off x="4400550" y="8572500"/>
          <a:ext cx="190500" cy="1095375"/>
        </a:xfrm>
        <a:prstGeom prst="rightBrace">
          <a:avLst>
            <a:gd name="adj1" fmla="val 59551"/>
            <a:gd name="adj2" fmla="val 50000"/>
          </a:avLst>
        </a:prstGeom>
        <a:noFill/>
        <a:ln w="222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742950</xdr:colOff>
      <xdr:row>17</xdr:row>
      <xdr:rowOff>238125</xdr:rowOff>
    </xdr:from>
    <xdr:to>
      <xdr:col>1</xdr:col>
      <xdr:colOff>933450</xdr:colOff>
      <xdr:row>20</xdr:row>
      <xdr:rowOff>276225</xdr:rowOff>
    </xdr:to>
    <xdr:sp macro="" textlink="">
      <xdr:nvSpPr>
        <xdr:cNvPr id="8" name="AutoShape 57"/>
        <xdr:cNvSpPr>
          <a:spLocks/>
        </xdr:cNvSpPr>
      </xdr:nvSpPr>
      <xdr:spPr bwMode="auto">
        <a:xfrm>
          <a:off x="4314825" y="6229350"/>
          <a:ext cx="190500" cy="1095375"/>
        </a:xfrm>
        <a:prstGeom prst="rightBrace">
          <a:avLst>
            <a:gd name="adj1" fmla="val 59551"/>
            <a:gd name="adj2" fmla="val 50000"/>
          </a:avLst>
        </a:prstGeom>
        <a:noFill/>
        <a:ln w="222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838200</xdr:colOff>
      <xdr:row>30</xdr:row>
      <xdr:rowOff>180975</xdr:rowOff>
    </xdr:from>
    <xdr:to>
      <xdr:col>1</xdr:col>
      <xdr:colOff>1028700</xdr:colOff>
      <xdr:row>33</xdr:row>
      <xdr:rowOff>219075</xdr:rowOff>
    </xdr:to>
    <xdr:sp macro="" textlink="">
      <xdr:nvSpPr>
        <xdr:cNvPr id="9" name="AutoShape 57"/>
        <xdr:cNvSpPr>
          <a:spLocks/>
        </xdr:cNvSpPr>
      </xdr:nvSpPr>
      <xdr:spPr bwMode="auto">
        <a:xfrm>
          <a:off x="4410075" y="11106150"/>
          <a:ext cx="190500" cy="1095375"/>
        </a:xfrm>
        <a:prstGeom prst="rightBrace">
          <a:avLst>
            <a:gd name="adj1" fmla="val 59551"/>
            <a:gd name="adj2" fmla="val 50000"/>
          </a:avLst>
        </a:prstGeom>
        <a:noFill/>
        <a:ln w="222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942975</xdr:colOff>
      <xdr:row>20</xdr:row>
      <xdr:rowOff>250093</xdr:rowOff>
    </xdr:from>
    <xdr:to>
      <xdr:col>3</xdr:col>
      <xdr:colOff>95494</xdr:colOff>
      <xdr:row>22</xdr:row>
      <xdr:rowOff>345343</xdr:rowOff>
    </xdr:to>
    <xdr:sp macro="" textlink="">
      <xdr:nvSpPr>
        <xdr:cNvPr id="6" name="AutoShape 57"/>
        <xdr:cNvSpPr>
          <a:spLocks/>
        </xdr:cNvSpPr>
      </xdr:nvSpPr>
      <xdr:spPr bwMode="auto">
        <a:xfrm>
          <a:off x="6450379" y="7332785"/>
          <a:ext cx="190500" cy="803520"/>
        </a:xfrm>
        <a:prstGeom prst="rightBrace">
          <a:avLst>
            <a:gd name="adj1" fmla="val 46569"/>
            <a:gd name="adj2" fmla="val 50000"/>
          </a:avLst>
        </a:prstGeom>
        <a:noFill/>
        <a:ln w="22225">
          <a:solidFill>
            <a:srgbClr val="FF0000"/>
          </a:solidFill>
          <a:round/>
          <a:headEnd/>
          <a:tailEnd/>
        </a:ln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744903</xdr:colOff>
      <xdr:row>31</xdr:row>
      <xdr:rowOff>85480</xdr:rowOff>
    </xdr:from>
    <xdr:to>
      <xdr:col>3</xdr:col>
      <xdr:colOff>24423</xdr:colOff>
      <xdr:row>34</xdr:row>
      <xdr:rowOff>293076</xdr:rowOff>
    </xdr:to>
    <xdr:sp macro="" textlink="">
      <xdr:nvSpPr>
        <xdr:cNvPr id="6" name="AutoShape 57"/>
        <xdr:cNvSpPr>
          <a:spLocks/>
        </xdr:cNvSpPr>
      </xdr:nvSpPr>
      <xdr:spPr bwMode="auto">
        <a:xfrm>
          <a:off x="6250353" y="13820530"/>
          <a:ext cx="317745" cy="1264871"/>
        </a:xfrm>
        <a:prstGeom prst="rightBrace">
          <a:avLst>
            <a:gd name="adj1" fmla="val 46196"/>
            <a:gd name="adj2" fmla="val 50000"/>
          </a:avLst>
        </a:prstGeom>
        <a:noFill/>
        <a:ln w="22225">
          <a:solidFill>
            <a:srgbClr val="FF0000"/>
          </a:solidFill>
          <a:round/>
          <a:headEnd/>
          <a:tailEnd/>
        </a:ln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686861</xdr:colOff>
      <xdr:row>78</xdr:row>
      <xdr:rowOff>267766</xdr:rowOff>
    </xdr:from>
    <xdr:to>
      <xdr:col>1</xdr:col>
      <xdr:colOff>905936</xdr:colOff>
      <xdr:row>80</xdr:row>
      <xdr:rowOff>105841</xdr:rowOff>
    </xdr:to>
    <xdr:sp macro="" textlink="">
      <xdr:nvSpPr>
        <xdr:cNvPr id="6" name="AutoShape 57"/>
        <xdr:cNvSpPr>
          <a:spLocks/>
        </xdr:cNvSpPr>
      </xdr:nvSpPr>
      <xdr:spPr bwMode="auto">
        <a:xfrm>
          <a:off x="4925486" y="42206341"/>
          <a:ext cx="219075" cy="542925"/>
        </a:xfrm>
        <a:prstGeom prst="rightBrace">
          <a:avLst>
            <a:gd name="adj1" fmla="val 48544"/>
            <a:gd name="adj2" fmla="val 50000"/>
          </a:avLst>
        </a:prstGeom>
        <a:noFill/>
        <a:ln w="222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686861</xdr:colOff>
      <xdr:row>78</xdr:row>
      <xdr:rowOff>267766</xdr:rowOff>
    </xdr:from>
    <xdr:to>
      <xdr:col>1</xdr:col>
      <xdr:colOff>905936</xdr:colOff>
      <xdr:row>80</xdr:row>
      <xdr:rowOff>105841</xdr:rowOff>
    </xdr:to>
    <xdr:sp macro="" textlink="">
      <xdr:nvSpPr>
        <xdr:cNvPr id="7" name="AutoShape 57"/>
        <xdr:cNvSpPr>
          <a:spLocks/>
        </xdr:cNvSpPr>
      </xdr:nvSpPr>
      <xdr:spPr bwMode="auto">
        <a:xfrm>
          <a:off x="4925486" y="42206341"/>
          <a:ext cx="219075" cy="542925"/>
        </a:xfrm>
        <a:prstGeom prst="rightBrace">
          <a:avLst>
            <a:gd name="adj1" fmla="val 48544"/>
            <a:gd name="adj2" fmla="val 50000"/>
          </a:avLst>
        </a:prstGeom>
        <a:noFill/>
        <a:ln w="222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771525</xdr:colOff>
      <xdr:row>20</xdr:row>
      <xdr:rowOff>161925</xdr:rowOff>
    </xdr:from>
    <xdr:to>
      <xdr:col>1</xdr:col>
      <xdr:colOff>990600</xdr:colOff>
      <xdr:row>22</xdr:row>
      <xdr:rowOff>219075</xdr:rowOff>
    </xdr:to>
    <xdr:sp macro="" textlink="">
      <xdr:nvSpPr>
        <xdr:cNvPr id="15" name="AutoShape 57"/>
        <xdr:cNvSpPr>
          <a:spLocks/>
        </xdr:cNvSpPr>
      </xdr:nvSpPr>
      <xdr:spPr bwMode="auto">
        <a:xfrm>
          <a:off x="5010150" y="12144375"/>
          <a:ext cx="219075" cy="762000"/>
        </a:xfrm>
        <a:prstGeom prst="rightBrace">
          <a:avLst>
            <a:gd name="adj1" fmla="val 48544"/>
            <a:gd name="adj2" fmla="val 50000"/>
          </a:avLst>
        </a:prstGeom>
        <a:noFill/>
        <a:ln w="222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771525</xdr:colOff>
      <xdr:row>20</xdr:row>
      <xdr:rowOff>161925</xdr:rowOff>
    </xdr:from>
    <xdr:to>
      <xdr:col>1</xdr:col>
      <xdr:colOff>990600</xdr:colOff>
      <xdr:row>22</xdr:row>
      <xdr:rowOff>219075</xdr:rowOff>
    </xdr:to>
    <xdr:sp macro="" textlink="">
      <xdr:nvSpPr>
        <xdr:cNvPr id="16" name="AutoShape 57"/>
        <xdr:cNvSpPr>
          <a:spLocks/>
        </xdr:cNvSpPr>
      </xdr:nvSpPr>
      <xdr:spPr bwMode="auto">
        <a:xfrm>
          <a:off x="5010150" y="12144375"/>
          <a:ext cx="219075" cy="762000"/>
        </a:xfrm>
        <a:prstGeom prst="rightBrace">
          <a:avLst>
            <a:gd name="adj1" fmla="val 48544"/>
            <a:gd name="adj2" fmla="val 50000"/>
          </a:avLst>
        </a:prstGeom>
        <a:noFill/>
        <a:ln w="222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895350</xdr:colOff>
      <xdr:row>41</xdr:row>
      <xdr:rowOff>142875</xdr:rowOff>
    </xdr:from>
    <xdr:to>
      <xdr:col>1</xdr:col>
      <xdr:colOff>1039283</xdr:colOff>
      <xdr:row>43</xdr:row>
      <xdr:rowOff>314325</xdr:rowOff>
    </xdr:to>
    <xdr:sp macro="" textlink="">
      <xdr:nvSpPr>
        <xdr:cNvPr id="17" name="AutoShape 57"/>
        <xdr:cNvSpPr>
          <a:spLocks/>
        </xdr:cNvSpPr>
      </xdr:nvSpPr>
      <xdr:spPr bwMode="auto">
        <a:xfrm>
          <a:off x="5133975" y="17764125"/>
          <a:ext cx="143933" cy="876300"/>
        </a:xfrm>
        <a:prstGeom prst="rightBrace">
          <a:avLst>
            <a:gd name="adj1" fmla="val 48544"/>
            <a:gd name="adj2" fmla="val 50000"/>
          </a:avLst>
        </a:prstGeom>
        <a:noFill/>
        <a:ln w="222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R198"/>
  <sheetViews>
    <sheetView view="pageBreakPreview" topLeftCell="A22" zoomScale="80" zoomScaleNormal="70" zoomScaleSheetLayoutView="80" workbookViewId="0">
      <selection activeCell="N41" sqref="N41"/>
    </sheetView>
  </sheetViews>
  <sheetFormatPr defaultColWidth="9" defaultRowHeight="27.95" customHeight="1"/>
  <cols>
    <col min="1" max="1" width="50.5703125" style="2" customWidth="1"/>
    <col min="2" max="2" width="14.42578125" style="2" customWidth="1"/>
    <col min="3" max="3" width="12.7109375" style="2" customWidth="1"/>
    <col min="4" max="4" width="52.7109375" style="2" customWidth="1"/>
    <col min="5" max="5" width="15.5703125" style="2" customWidth="1"/>
    <col min="6" max="6" width="13.85546875" style="2" customWidth="1"/>
    <col min="7" max="7" width="15.5703125" style="2" customWidth="1"/>
    <col min="8" max="8" width="13.5703125" style="59" customWidth="1"/>
    <col min="9" max="10" width="13.5703125" style="2" customWidth="1"/>
    <col min="11" max="11" width="11.28515625" style="2" customWidth="1"/>
    <col min="12" max="12" width="11.140625" style="2" customWidth="1"/>
    <col min="13" max="16384" width="9" style="2"/>
  </cols>
  <sheetData>
    <row r="1" spans="1:10" ht="27.95" customHeight="1">
      <c r="A1" s="586" t="s">
        <v>694</v>
      </c>
      <c r="B1" s="207"/>
      <c r="C1" s="587" t="s">
        <v>17</v>
      </c>
      <c r="D1" s="587"/>
      <c r="E1" s="213"/>
      <c r="F1" s="213"/>
      <c r="G1" s="214"/>
      <c r="H1" s="215"/>
      <c r="I1" s="213"/>
      <c r="J1" s="213"/>
    </row>
    <row r="2" spans="1:10" ht="27.95" customHeight="1">
      <c r="A2" s="587" t="s">
        <v>18</v>
      </c>
      <c r="B2" s="207"/>
      <c r="C2" s="587" t="s">
        <v>0</v>
      </c>
      <c r="D2" s="587"/>
      <c r="E2" s="208"/>
      <c r="F2" s="208"/>
      <c r="G2" s="208"/>
      <c r="H2" s="209"/>
      <c r="I2" s="208"/>
      <c r="J2" s="208"/>
    </row>
    <row r="3" spans="1:10" ht="27.95" customHeight="1">
      <c r="A3" s="210" t="s">
        <v>1</v>
      </c>
      <c r="B3" s="210"/>
      <c r="C3" s="210" t="s">
        <v>36</v>
      </c>
      <c r="D3" s="210"/>
      <c r="E3" s="210" t="s">
        <v>2</v>
      </c>
      <c r="F3" s="55"/>
      <c r="G3" s="210"/>
      <c r="H3" s="210" t="s">
        <v>3</v>
      </c>
      <c r="I3" s="210"/>
      <c r="J3" s="232"/>
    </row>
    <row r="4" spans="1:10" ht="27.95" customHeight="1">
      <c r="A4" s="55" t="s">
        <v>4</v>
      </c>
      <c r="B4" s="55"/>
      <c r="C4" s="55" t="s">
        <v>6</v>
      </c>
      <c r="D4" s="211"/>
      <c r="E4" s="211" t="s">
        <v>5</v>
      </c>
      <c r="F4" s="211"/>
      <c r="G4" s="212"/>
      <c r="H4" s="212" t="s">
        <v>39</v>
      </c>
      <c r="I4" s="212"/>
      <c r="J4" s="234"/>
    </row>
    <row r="5" spans="1:10" ht="27.95" customHeight="1">
      <c r="A5" s="55"/>
      <c r="B5" s="210"/>
      <c r="C5" s="210" t="s">
        <v>37</v>
      </c>
      <c r="D5" s="211"/>
      <c r="E5" s="211" t="s">
        <v>38</v>
      </c>
      <c r="F5" s="211"/>
      <c r="G5" s="212"/>
      <c r="H5" s="212" t="s">
        <v>40</v>
      </c>
      <c r="I5" s="212"/>
      <c r="J5" s="234"/>
    </row>
    <row r="6" spans="1:10" ht="27.95" customHeight="1">
      <c r="A6" s="55"/>
      <c r="B6" s="55"/>
      <c r="C6" s="55" t="s">
        <v>6</v>
      </c>
      <c r="D6" s="210"/>
      <c r="E6" s="210" t="s">
        <v>7</v>
      </c>
      <c r="F6" s="55"/>
      <c r="G6" s="210"/>
      <c r="H6" s="210" t="s">
        <v>8</v>
      </c>
      <c r="I6" s="210"/>
      <c r="J6" s="232"/>
    </row>
    <row r="7" spans="1:10" ht="27.95" customHeight="1">
      <c r="A7" s="55"/>
      <c r="B7" s="55"/>
      <c r="C7" s="55"/>
      <c r="D7" s="211"/>
      <c r="E7" s="211" t="s">
        <v>19</v>
      </c>
      <c r="F7" s="211"/>
      <c r="G7" s="212"/>
      <c r="H7" s="212" t="s">
        <v>41</v>
      </c>
      <c r="I7" s="212"/>
      <c r="J7" s="234"/>
    </row>
    <row r="8" spans="1:10" ht="27.95" customHeight="1">
      <c r="A8" s="55"/>
      <c r="B8" s="55"/>
      <c r="C8" s="55"/>
      <c r="D8" s="211"/>
      <c r="E8" s="211" t="s">
        <v>20</v>
      </c>
      <c r="F8" s="211"/>
      <c r="G8" s="212"/>
      <c r="H8" s="212" t="s">
        <v>39</v>
      </c>
      <c r="I8" s="212"/>
      <c r="J8" s="234"/>
    </row>
    <row r="9" spans="1:10" ht="27.95" customHeight="1">
      <c r="A9" s="55"/>
      <c r="B9" s="55"/>
      <c r="C9" s="55"/>
      <c r="D9" s="211"/>
      <c r="E9" s="211" t="s">
        <v>760</v>
      </c>
      <c r="F9" s="211"/>
      <c r="G9" s="212"/>
      <c r="H9" s="212" t="s">
        <v>731</v>
      </c>
      <c r="I9" s="212"/>
      <c r="J9" s="234"/>
    </row>
    <row r="10" spans="1:10" ht="27.95" customHeight="1">
      <c r="A10" s="55"/>
      <c r="B10" s="55"/>
      <c r="C10" s="55"/>
      <c r="D10" s="211"/>
      <c r="E10" s="211" t="s">
        <v>29</v>
      </c>
      <c r="F10" s="211"/>
      <c r="G10" s="212"/>
      <c r="H10" s="212" t="s">
        <v>732</v>
      </c>
      <c r="I10" s="212"/>
      <c r="J10" s="234"/>
    </row>
    <row r="11" spans="1:10" ht="27.95" customHeight="1">
      <c r="A11" s="55"/>
      <c r="B11" s="55"/>
      <c r="C11" s="55"/>
      <c r="D11" s="211"/>
      <c r="E11" s="211" t="s">
        <v>30</v>
      </c>
      <c r="F11" s="211"/>
      <c r="G11" s="234"/>
      <c r="H11" s="234"/>
      <c r="I11" s="234"/>
      <c r="J11" s="234"/>
    </row>
    <row r="12" spans="1:10" ht="27.95" customHeight="1">
      <c r="A12" s="55"/>
      <c r="B12" s="55"/>
      <c r="C12" s="55"/>
      <c r="D12" s="211"/>
      <c r="E12" s="211" t="s">
        <v>31</v>
      </c>
      <c r="F12" s="211"/>
      <c r="G12" s="212"/>
      <c r="H12" s="212"/>
      <c r="I12" s="212"/>
      <c r="J12" s="234"/>
    </row>
    <row r="13" spans="1:10" ht="27.95" customHeight="1">
      <c r="A13" s="55"/>
      <c r="B13" s="55"/>
      <c r="C13" s="55"/>
      <c r="D13" s="211"/>
      <c r="E13" s="211" t="s">
        <v>32</v>
      </c>
      <c r="F13" s="211"/>
      <c r="G13" s="212"/>
      <c r="H13" s="212" t="s">
        <v>733</v>
      </c>
      <c r="I13" s="212"/>
      <c r="J13" s="234"/>
    </row>
    <row r="14" spans="1:10" ht="27.95" customHeight="1">
      <c r="A14" s="55"/>
      <c r="B14" s="55"/>
      <c r="C14" s="55"/>
      <c r="D14" s="211"/>
      <c r="E14" s="211" t="s">
        <v>33</v>
      </c>
      <c r="F14" s="211"/>
      <c r="G14" s="234"/>
      <c r="H14" s="234"/>
      <c r="I14" s="234"/>
      <c r="J14" s="234"/>
    </row>
    <row r="15" spans="1:10" ht="27.95" customHeight="1">
      <c r="A15" s="55"/>
      <c r="B15" s="55"/>
      <c r="C15" s="55"/>
      <c r="D15" s="211"/>
      <c r="E15" s="211" t="s">
        <v>34</v>
      </c>
      <c r="F15" s="211"/>
      <c r="G15" s="234"/>
      <c r="H15" s="234"/>
      <c r="I15" s="234"/>
      <c r="J15" s="234"/>
    </row>
    <row r="16" spans="1:10" ht="27.95" customHeight="1">
      <c r="A16" s="55"/>
      <c r="B16" s="55"/>
      <c r="C16" s="55"/>
      <c r="D16" s="211"/>
      <c r="E16" s="211" t="s">
        <v>735</v>
      </c>
      <c r="F16" s="211"/>
      <c r="G16" s="1299"/>
      <c r="H16" s="212" t="s">
        <v>734</v>
      </c>
      <c r="I16" s="1299"/>
      <c r="J16" s="1299"/>
    </row>
    <row r="17" spans="1:15" ht="27.95" customHeight="1">
      <c r="A17" s="55"/>
      <c r="B17" s="55"/>
      <c r="C17" s="55"/>
      <c r="D17" s="211"/>
      <c r="E17" s="211" t="s">
        <v>737</v>
      </c>
      <c r="F17" s="211"/>
      <c r="G17" s="1299"/>
      <c r="H17" s="1299"/>
      <c r="I17" s="1299"/>
      <c r="J17" s="1299"/>
    </row>
    <row r="18" spans="1:15" ht="27.95" customHeight="1">
      <c r="A18" s="55"/>
      <c r="B18" s="55"/>
      <c r="C18" s="55"/>
      <c r="D18" s="211"/>
      <c r="E18" s="211" t="s">
        <v>736</v>
      </c>
      <c r="F18" s="211"/>
      <c r="G18" s="1299"/>
      <c r="H18" s="1299"/>
      <c r="I18" s="1299"/>
      <c r="J18" s="1299"/>
    </row>
    <row r="19" spans="1:15" ht="27.95" customHeight="1">
      <c r="A19" s="55"/>
      <c r="B19" s="55"/>
      <c r="C19" s="55"/>
      <c r="D19" s="211"/>
      <c r="E19" s="211" t="s">
        <v>35</v>
      </c>
      <c r="F19" s="211"/>
      <c r="G19" s="212"/>
      <c r="H19" s="212" t="s">
        <v>738</v>
      </c>
      <c r="I19" s="234"/>
      <c r="J19" s="234"/>
    </row>
    <row r="20" spans="1:15" ht="27.95" customHeight="1">
      <c r="A20" s="55"/>
      <c r="B20" s="55"/>
      <c r="C20" s="55"/>
      <c r="D20" s="211"/>
      <c r="E20" s="211" t="s">
        <v>9</v>
      </c>
      <c r="F20" s="211"/>
      <c r="G20" s="212"/>
      <c r="H20" s="212" t="s">
        <v>675</v>
      </c>
      <c r="I20" s="212"/>
      <c r="J20" s="234"/>
    </row>
    <row r="21" spans="1:15" ht="27.95" customHeight="1">
      <c r="A21" s="55"/>
      <c r="B21" s="55"/>
      <c r="C21" s="55"/>
      <c r="D21" s="211"/>
      <c r="E21" s="211" t="s">
        <v>10</v>
      </c>
      <c r="F21" s="211"/>
      <c r="G21" s="212"/>
      <c r="H21" s="212" t="s">
        <v>761</v>
      </c>
      <c r="I21" s="212"/>
      <c r="J21" s="234"/>
    </row>
    <row r="22" spans="1:15" ht="27.95" customHeight="1">
      <c r="A22" s="10" t="s">
        <v>11</v>
      </c>
      <c r="B22" s="2420" t="s">
        <v>12</v>
      </c>
      <c r="C22" s="2421"/>
      <c r="D22" s="2422"/>
      <c r="E22" s="10">
        <v>10</v>
      </c>
      <c r="F22" s="10">
        <v>11</v>
      </c>
      <c r="G22" s="10">
        <v>12</v>
      </c>
      <c r="H22" s="2421" t="s">
        <v>21</v>
      </c>
      <c r="I22" s="2421"/>
      <c r="J22" s="2422"/>
    </row>
    <row r="23" spans="1:15" s="185" customFormat="1" ht="27.95" customHeight="1">
      <c r="A23" s="77" t="s">
        <v>13</v>
      </c>
      <c r="B23" s="2424" t="s">
        <v>14</v>
      </c>
      <c r="C23" s="2425"/>
      <c r="D23" s="2426"/>
      <c r="E23" s="77" t="s">
        <v>22</v>
      </c>
      <c r="F23" s="77" t="s">
        <v>23</v>
      </c>
      <c r="G23" s="77" t="s">
        <v>24</v>
      </c>
      <c r="H23" s="2425" t="s">
        <v>25</v>
      </c>
      <c r="I23" s="2425"/>
      <c r="J23" s="2426"/>
    </row>
    <row r="24" spans="1:15" s="185" customFormat="1" ht="27.95" customHeight="1">
      <c r="A24" s="125"/>
      <c r="B24" s="2427" t="s">
        <v>15</v>
      </c>
      <c r="C24" s="2428"/>
      <c r="D24" s="2429"/>
      <c r="E24" s="80"/>
      <c r="F24" s="80"/>
      <c r="G24" s="80" t="s">
        <v>26</v>
      </c>
      <c r="H24" s="82" t="s">
        <v>27</v>
      </c>
      <c r="I24" s="82" t="s">
        <v>28</v>
      </c>
      <c r="J24" s="82" t="s">
        <v>16</v>
      </c>
    </row>
    <row r="25" spans="1:15" ht="27.95" customHeight="1">
      <c r="A25" s="575" t="s">
        <v>42</v>
      </c>
      <c r="B25" s="2430" t="s">
        <v>1166</v>
      </c>
      <c r="C25" s="2431"/>
      <c r="D25" s="2432"/>
      <c r="E25" s="190" t="s">
        <v>24</v>
      </c>
      <c r="F25" s="190" t="s">
        <v>43</v>
      </c>
      <c r="G25" s="190" t="s">
        <v>44</v>
      </c>
      <c r="H25" s="3"/>
      <c r="I25" s="3"/>
      <c r="J25" s="1"/>
      <c r="K25" s="1797" t="s">
        <v>1133</v>
      </c>
      <c r="L25" s="1647"/>
      <c r="M25" s="1647"/>
      <c r="N25" s="1647"/>
      <c r="O25" s="1647"/>
    </row>
    <row r="26" spans="1:15" ht="27.95" customHeight="1">
      <c r="A26" s="576"/>
      <c r="B26" s="2411" t="s">
        <v>1313</v>
      </c>
      <c r="C26" s="2412"/>
      <c r="D26" s="2413"/>
      <c r="E26" s="191" t="s">
        <v>45</v>
      </c>
      <c r="F26" s="192"/>
      <c r="G26" s="192" t="s">
        <v>46</v>
      </c>
      <c r="H26" s="203"/>
      <c r="I26" s="203"/>
      <c r="J26" s="203"/>
      <c r="K26" s="1797" t="s">
        <v>1134</v>
      </c>
      <c r="L26" s="1647"/>
      <c r="M26" s="1647"/>
      <c r="N26" s="1647"/>
      <c r="O26" s="1647"/>
    </row>
    <row r="27" spans="1:15" ht="27.95" customHeight="1">
      <c r="A27" s="217"/>
      <c r="B27" s="122" t="s">
        <v>47</v>
      </c>
      <c r="C27" s="1662">
        <v>945.20699999999999</v>
      </c>
      <c r="D27" s="1670" t="s">
        <v>68</v>
      </c>
      <c r="E27" s="191" t="s">
        <v>44</v>
      </c>
      <c r="F27" s="192"/>
      <c r="G27" s="192"/>
      <c r="H27" s="247">
        <v>0</v>
      </c>
      <c r="I27" s="247">
        <v>0</v>
      </c>
      <c r="J27" s="247">
        <f>SUM(H27:I27)</f>
        <v>0</v>
      </c>
      <c r="K27" s="1797" t="s">
        <v>1135</v>
      </c>
      <c r="L27" s="1647"/>
      <c r="M27" s="1647"/>
      <c r="N27" s="1647"/>
      <c r="O27" s="1647"/>
    </row>
    <row r="28" spans="1:15" ht="27.95" customHeight="1">
      <c r="A28" s="217"/>
      <c r="B28" s="122" t="s">
        <v>48</v>
      </c>
      <c r="C28" s="1662">
        <v>944.44100000000003</v>
      </c>
      <c r="D28" s="1670" t="s">
        <v>68</v>
      </c>
      <c r="E28" s="191"/>
      <c r="F28" s="192"/>
      <c r="G28" s="192"/>
      <c r="H28" s="247">
        <v>0</v>
      </c>
      <c r="I28" s="247">
        <v>0</v>
      </c>
      <c r="J28" s="247">
        <f t="shared" ref="J28:J30" si="0">SUM(H28:I28)</f>
        <v>0</v>
      </c>
      <c r="K28" s="1797" t="s">
        <v>1136</v>
      </c>
      <c r="L28" s="1648"/>
      <c r="M28" s="1648"/>
      <c r="N28" s="1647"/>
      <c r="O28" s="1647"/>
    </row>
    <row r="29" spans="1:15" ht="27.95" customHeight="1">
      <c r="A29" s="217"/>
      <c r="B29" s="122" t="s">
        <v>49</v>
      </c>
      <c r="C29" s="1662">
        <v>853.24300000000005</v>
      </c>
      <c r="D29" s="1670" t="s">
        <v>68</v>
      </c>
      <c r="E29" s="191"/>
      <c r="F29" s="192"/>
      <c r="G29" s="192"/>
      <c r="H29" s="247">
        <v>0</v>
      </c>
      <c r="I29" s="247">
        <v>0</v>
      </c>
      <c r="J29" s="247">
        <f t="shared" si="0"/>
        <v>0</v>
      </c>
      <c r="K29" s="1797" t="s">
        <v>1137</v>
      </c>
      <c r="L29" s="1649"/>
      <c r="M29" s="1648"/>
      <c r="N29" s="1647"/>
      <c r="O29" s="1647"/>
    </row>
    <row r="30" spans="1:15" ht="27.95" customHeight="1">
      <c r="A30" s="217"/>
      <c r="B30" s="122" t="s">
        <v>50</v>
      </c>
      <c r="C30" s="1662">
        <f>SUM(C27:C29)</f>
        <v>2742.8910000000001</v>
      </c>
      <c r="D30" s="1670" t="s">
        <v>68</v>
      </c>
      <c r="E30" s="193"/>
      <c r="F30" s="194"/>
      <c r="G30" s="194"/>
      <c r="H30" s="247">
        <f>SUM(H27:H29)</f>
        <v>0</v>
      </c>
      <c r="I30" s="247">
        <f t="shared" ref="I30" si="1">SUM(I27:I29)</f>
        <v>0</v>
      </c>
      <c r="J30" s="247">
        <f t="shared" si="0"/>
        <v>0</v>
      </c>
      <c r="K30" s="1647"/>
      <c r="L30" s="1648"/>
      <c r="M30" s="1648"/>
      <c r="N30" s="1647"/>
      <c r="O30" s="1647"/>
    </row>
    <row r="31" spans="1:15" ht="27.95" customHeight="1">
      <c r="A31" s="1977"/>
      <c r="B31" s="1978" t="s">
        <v>1138</v>
      </c>
      <c r="C31" s="1979"/>
      <c r="D31" s="1980"/>
      <c r="E31" s="1981"/>
      <c r="F31" s="1982"/>
      <c r="G31" s="1982"/>
      <c r="H31" s="442"/>
      <c r="I31" s="442"/>
      <c r="J31" s="442"/>
      <c r="K31" s="1647"/>
      <c r="L31" s="1648"/>
      <c r="M31" s="1648"/>
      <c r="N31" s="1647"/>
      <c r="O31" s="1647"/>
    </row>
    <row r="32" spans="1:15" ht="27.95" customHeight="1">
      <c r="A32" s="575" t="s">
        <v>358</v>
      </c>
      <c r="B32" s="2414" t="s">
        <v>1139</v>
      </c>
      <c r="C32" s="2415"/>
      <c r="D32" s="2416"/>
      <c r="E32" s="1983" t="s">
        <v>24</v>
      </c>
      <c r="F32" s="1984" t="s">
        <v>43</v>
      </c>
      <c r="G32" s="1984" t="s">
        <v>44</v>
      </c>
      <c r="H32" s="443"/>
      <c r="I32" s="443"/>
      <c r="J32" s="443"/>
      <c r="K32" s="1647"/>
      <c r="L32" s="1648"/>
      <c r="M32" s="1648"/>
      <c r="N32" s="1647"/>
      <c r="O32" s="1647"/>
    </row>
    <row r="33" spans="1:17" ht="27.95" customHeight="1">
      <c r="A33" s="1663"/>
      <c r="B33" s="2417" t="s">
        <v>1167</v>
      </c>
      <c r="C33" s="2418"/>
      <c r="D33" s="2419"/>
      <c r="E33" s="1852" t="s">
        <v>45</v>
      </c>
      <c r="F33" s="217"/>
      <c r="G33" s="308" t="s">
        <v>46</v>
      </c>
      <c r="H33" s="247"/>
      <c r="I33" s="247"/>
      <c r="J33" s="247"/>
      <c r="K33" s="1647"/>
      <c r="L33" s="1648"/>
      <c r="M33" s="1648"/>
      <c r="N33" s="1647"/>
      <c r="O33" s="1647"/>
    </row>
    <row r="34" spans="1:17" ht="27.95" customHeight="1">
      <c r="A34" s="1663"/>
      <c r="B34" s="1686" t="s">
        <v>1168</v>
      </c>
      <c r="C34" s="1876"/>
      <c r="D34" s="1877"/>
      <c r="E34" s="1852" t="s">
        <v>44</v>
      </c>
      <c r="F34" s="217"/>
      <c r="G34" s="308"/>
      <c r="H34" s="247"/>
      <c r="I34" s="247"/>
      <c r="J34" s="247"/>
      <c r="K34" s="1647"/>
      <c r="L34" s="1648"/>
      <c r="M34" s="1648"/>
      <c r="N34" s="1647"/>
      <c r="O34" s="1647"/>
    </row>
    <row r="35" spans="1:17" ht="27.95" customHeight="1">
      <c r="A35" s="1663"/>
      <c r="B35" s="1548" t="s">
        <v>47</v>
      </c>
      <c r="C35" s="1665">
        <v>0.96</v>
      </c>
      <c r="D35" s="1693" t="s">
        <v>1196</v>
      </c>
      <c r="E35" s="1664"/>
      <c r="F35" s="195"/>
      <c r="G35" s="196"/>
      <c r="H35" s="247">
        <v>0</v>
      </c>
      <c r="I35" s="247">
        <v>0</v>
      </c>
      <c r="J35" s="247">
        <f>SUM(H35:I35)</f>
        <v>0</v>
      </c>
      <c r="K35" s="1647"/>
      <c r="L35" s="1648"/>
      <c r="M35" s="1648"/>
      <c r="N35" s="1647"/>
      <c r="O35" s="1647"/>
    </row>
    <row r="36" spans="1:17" ht="27.95" customHeight="1">
      <c r="A36" s="1663"/>
      <c r="B36" s="1548" t="s">
        <v>48</v>
      </c>
      <c r="C36" s="1665">
        <v>0.96</v>
      </c>
      <c r="D36" s="1693" t="s">
        <v>1197</v>
      </c>
      <c r="E36" s="1666"/>
      <c r="F36" s="194"/>
      <c r="G36" s="194"/>
      <c r="H36" s="247">
        <v>0</v>
      </c>
      <c r="I36" s="247">
        <v>0</v>
      </c>
      <c r="J36" s="247">
        <f t="shared" ref="J36:J38" si="2">SUM(H36:I36)</f>
        <v>0</v>
      </c>
      <c r="K36" s="1647"/>
      <c r="L36" s="1648"/>
      <c r="M36" s="1648"/>
      <c r="N36" s="1647"/>
      <c r="O36" s="1647"/>
    </row>
    <row r="37" spans="1:17" ht="27.95" customHeight="1">
      <c r="A37" s="1663"/>
      <c r="B37" s="1548" t="s">
        <v>49</v>
      </c>
      <c r="C37" s="1665">
        <v>0.96</v>
      </c>
      <c r="D37" s="1693" t="s">
        <v>1198</v>
      </c>
      <c r="E37" s="1666"/>
      <c r="F37" s="194"/>
      <c r="G37" s="194"/>
      <c r="H37" s="247">
        <v>0</v>
      </c>
      <c r="I37" s="247">
        <v>0</v>
      </c>
      <c r="J37" s="247">
        <f t="shared" si="2"/>
        <v>0</v>
      </c>
      <c r="K37" s="1647"/>
      <c r="L37" s="1648"/>
      <c r="M37" s="1648"/>
      <c r="N37" s="1647"/>
      <c r="O37" s="1647"/>
    </row>
    <row r="38" spans="1:17" ht="27.95" customHeight="1">
      <c r="A38" s="1663"/>
      <c r="B38" s="1548" t="s">
        <v>50</v>
      </c>
      <c r="C38" s="1665">
        <v>0.96</v>
      </c>
      <c r="D38" s="1693" t="s">
        <v>1199</v>
      </c>
      <c r="E38" s="1666"/>
      <c r="F38" s="194"/>
      <c r="G38" s="194"/>
      <c r="H38" s="247">
        <f>SUM(H35:H37)</f>
        <v>0</v>
      </c>
      <c r="I38" s="247">
        <f t="shared" ref="I38" si="3">SUM(I35:I37)</f>
        <v>0</v>
      </c>
      <c r="J38" s="247">
        <f t="shared" si="2"/>
        <v>0</v>
      </c>
      <c r="K38" s="1647"/>
      <c r="L38" s="1648"/>
      <c r="M38" s="1648"/>
      <c r="N38" s="1647"/>
      <c r="O38" s="1647"/>
    </row>
    <row r="39" spans="1:17" ht="27.95" customHeight="1">
      <c r="A39" s="1663"/>
      <c r="B39" s="1683" t="s">
        <v>1138</v>
      </c>
      <c r="C39" s="225"/>
      <c r="D39" s="142"/>
      <c r="E39" s="1666"/>
      <c r="F39" s="194"/>
      <c r="G39" s="194"/>
      <c r="H39" s="247"/>
      <c r="I39" s="247"/>
      <c r="J39" s="247"/>
      <c r="K39" s="1647"/>
      <c r="L39" s="1648"/>
      <c r="M39" s="1648"/>
      <c r="N39" s="1647"/>
      <c r="O39" s="1647"/>
    </row>
    <row r="40" spans="1:17" ht="27.95" customHeight="1">
      <c r="A40" s="1663"/>
      <c r="B40" s="1683" t="s">
        <v>1140</v>
      </c>
      <c r="C40" s="1667"/>
      <c r="D40" s="1668"/>
      <c r="E40" s="1666"/>
      <c r="F40" s="194"/>
      <c r="G40" s="194"/>
      <c r="H40" s="247"/>
      <c r="I40" s="247"/>
      <c r="J40" s="247"/>
      <c r="K40" s="1647"/>
      <c r="L40" s="1648"/>
      <c r="M40" s="1648"/>
      <c r="N40" s="1647"/>
      <c r="O40" s="1647"/>
    </row>
    <row r="41" spans="1:17" ht="27.95" customHeight="1">
      <c r="A41" s="1663"/>
      <c r="B41" s="1548"/>
      <c r="C41" s="1667"/>
      <c r="D41" s="1668"/>
      <c r="E41" s="1666"/>
      <c r="F41" s="194"/>
      <c r="G41" s="194"/>
      <c r="H41" s="247"/>
      <c r="I41" s="247"/>
      <c r="J41" s="247"/>
      <c r="K41" s="1647"/>
      <c r="L41" s="1648"/>
      <c r="M41" s="1648"/>
      <c r="N41" s="1647"/>
      <c r="O41" s="1647"/>
    </row>
    <row r="42" spans="1:17" ht="27.95" customHeight="1">
      <c r="A42" s="577"/>
      <c r="B42" s="1883" t="s">
        <v>1141</v>
      </c>
      <c r="C42" s="1884"/>
      <c r="D42" s="1885"/>
      <c r="E42" s="217" t="s">
        <v>24</v>
      </c>
      <c r="F42" s="217" t="s">
        <v>43</v>
      </c>
      <c r="G42" s="217" t="s">
        <v>44</v>
      </c>
      <c r="H42" s="968"/>
      <c r="I42" s="968"/>
      <c r="J42" s="969"/>
      <c r="K42" s="1647"/>
      <c r="L42" s="1648"/>
      <c r="M42" s="1648"/>
      <c r="N42" s="1647"/>
      <c r="O42" s="1647"/>
    </row>
    <row r="43" spans="1:17" ht="27.95" customHeight="1">
      <c r="A43" s="127"/>
      <c r="B43" s="1669" t="s">
        <v>1169</v>
      </c>
      <c r="C43" s="1884"/>
      <c r="D43" s="1885"/>
      <c r="E43" s="217" t="s">
        <v>45</v>
      </c>
      <c r="F43" s="217"/>
      <c r="G43" s="308" t="s">
        <v>46</v>
      </c>
      <c r="H43" s="968"/>
      <c r="I43" s="968"/>
      <c r="J43" s="969"/>
      <c r="K43" s="1647"/>
      <c r="L43" s="1648"/>
      <c r="M43" s="1648"/>
      <c r="N43" s="1647"/>
      <c r="O43" s="1647"/>
    </row>
    <row r="44" spans="1:17" ht="27.95" customHeight="1">
      <c r="A44" s="129"/>
      <c r="B44" s="1548" t="s">
        <v>1142</v>
      </c>
      <c r="C44" s="1300"/>
      <c r="D44" s="1670" t="s">
        <v>51</v>
      </c>
      <c r="E44" s="217" t="s">
        <v>44</v>
      </c>
      <c r="F44" s="217"/>
      <c r="G44" s="308"/>
      <c r="H44" s="247">
        <v>0</v>
      </c>
      <c r="I44" s="247">
        <v>0</v>
      </c>
      <c r="J44" s="247">
        <f>SUM(H44:I44)</f>
        <v>0</v>
      </c>
      <c r="K44" s="1647"/>
      <c r="L44" s="1648"/>
      <c r="M44" s="1648"/>
      <c r="N44" s="1647"/>
      <c r="O44" s="1647"/>
    </row>
    <row r="45" spans="1:17" s="218" customFormat="1" ht="27.95" customHeight="1">
      <c r="A45" s="127"/>
      <c r="B45" s="1548" t="s">
        <v>1143</v>
      </c>
      <c r="C45" s="1300"/>
      <c r="D45" s="1670" t="s">
        <v>51</v>
      </c>
      <c r="E45" s="195"/>
      <c r="F45" s="195"/>
      <c r="G45" s="195"/>
      <c r="H45" s="247">
        <v>0</v>
      </c>
      <c r="I45" s="247">
        <v>0</v>
      </c>
      <c r="J45" s="247">
        <f t="shared" ref="J45:J47" si="4">SUM(H45:I45)</f>
        <v>0</v>
      </c>
      <c r="K45" s="1647"/>
      <c r="L45" s="1648"/>
      <c r="M45" s="1648"/>
      <c r="N45" s="1647"/>
      <c r="O45" s="1647"/>
      <c r="P45" s="2"/>
      <c r="Q45" s="2"/>
    </row>
    <row r="46" spans="1:17" s="218" customFormat="1" ht="27.95" customHeight="1">
      <c r="A46" s="127"/>
      <c r="B46" s="1548" t="s">
        <v>1144</v>
      </c>
      <c r="C46" s="1300"/>
      <c r="D46" s="1670" t="s">
        <v>53</v>
      </c>
      <c r="E46" s="195"/>
      <c r="F46" s="195"/>
      <c r="G46" s="195"/>
      <c r="H46" s="247">
        <v>0</v>
      </c>
      <c r="I46" s="247">
        <v>0</v>
      </c>
      <c r="J46" s="247">
        <f t="shared" si="4"/>
        <v>0</v>
      </c>
      <c r="K46" s="2423"/>
      <c r="L46" s="2423"/>
      <c r="M46" s="2423"/>
      <c r="N46" s="2423"/>
      <c r="O46" s="2423"/>
      <c r="P46" s="2"/>
      <c r="Q46" s="2"/>
    </row>
    <row r="47" spans="1:17" s="218" customFormat="1" ht="27.95" customHeight="1">
      <c r="A47" s="127"/>
      <c r="B47" s="1548" t="s">
        <v>1145</v>
      </c>
      <c r="C47" s="1300"/>
      <c r="D47" s="1670" t="s">
        <v>53</v>
      </c>
      <c r="E47" s="197"/>
      <c r="F47" s="197"/>
      <c r="G47" s="197"/>
      <c r="H47" s="247">
        <f>SUM(H44:H46)</f>
        <v>0</v>
      </c>
      <c r="I47" s="247">
        <f t="shared" ref="I47" si="5">SUM(I44:I46)</f>
        <v>0</v>
      </c>
      <c r="J47" s="247">
        <f t="shared" si="4"/>
        <v>0</v>
      </c>
      <c r="K47" s="1647"/>
      <c r="L47" s="1648"/>
      <c r="M47" s="1648"/>
      <c r="N47" s="1647"/>
      <c r="O47" s="1647"/>
      <c r="P47" s="2"/>
      <c r="Q47" s="2"/>
    </row>
    <row r="48" spans="1:17" s="218" customFormat="1" ht="27.95" customHeight="1">
      <c r="A48" s="130"/>
      <c r="B48" s="246" t="s">
        <v>1146</v>
      </c>
      <c r="C48" s="1671"/>
      <c r="D48" s="1672"/>
      <c r="E48" s="197"/>
      <c r="F48" s="194"/>
      <c r="G48" s="194"/>
      <c r="H48" s="247"/>
      <c r="I48" s="247"/>
      <c r="J48" s="247"/>
      <c r="K48" s="1647"/>
      <c r="L48" s="1648"/>
      <c r="M48" s="1648"/>
      <c r="N48" s="1647"/>
      <c r="O48" s="1647"/>
      <c r="P48" s="2"/>
      <c r="Q48" s="2"/>
    </row>
    <row r="49" spans="1:17" s="218" customFormat="1" ht="27.95" customHeight="1">
      <c r="A49" s="130"/>
      <c r="B49" s="246" t="s">
        <v>1147</v>
      </c>
      <c r="C49" s="228"/>
      <c r="D49" s="229"/>
      <c r="E49" s="197"/>
      <c r="F49" s="194"/>
      <c r="G49" s="194"/>
      <c r="H49" s="247"/>
      <c r="I49" s="247"/>
      <c r="J49" s="247"/>
      <c r="K49" s="1647"/>
      <c r="L49" s="1648"/>
      <c r="M49" s="1648"/>
      <c r="N49" s="1647"/>
      <c r="O49" s="1647"/>
      <c r="P49" s="2"/>
      <c r="Q49" s="2"/>
    </row>
    <row r="50" spans="1:17" s="218" customFormat="1" ht="27.95" customHeight="1">
      <c r="A50" s="130"/>
      <c r="B50" s="246"/>
      <c r="C50" s="228"/>
      <c r="D50" s="229"/>
      <c r="E50" s="197"/>
      <c r="F50" s="194"/>
      <c r="G50" s="194"/>
      <c r="H50" s="247"/>
      <c r="I50" s="247"/>
      <c r="J50" s="247"/>
      <c r="K50" s="1647"/>
      <c r="L50" s="1648"/>
      <c r="M50" s="1648"/>
      <c r="N50" s="1647"/>
      <c r="O50" s="1647"/>
      <c r="P50" s="2"/>
      <c r="Q50" s="2"/>
    </row>
    <row r="51" spans="1:17" s="218" customFormat="1" ht="27.95" customHeight="1">
      <c r="A51" s="577" t="s">
        <v>54</v>
      </c>
      <c r="B51" s="1910" t="s">
        <v>1148</v>
      </c>
      <c r="C51" s="578"/>
      <c r="D51" s="579"/>
      <c r="E51" s="195" t="s">
        <v>24</v>
      </c>
      <c r="F51" s="195" t="s">
        <v>43</v>
      </c>
      <c r="G51" s="195" t="s">
        <v>44</v>
      </c>
      <c r="H51" s="968"/>
      <c r="I51" s="968"/>
      <c r="J51" s="969"/>
      <c r="K51" s="1647"/>
      <c r="L51" s="1648"/>
      <c r="M51" s="1648"/>
      <c r="N51" s="1647"/>
      <c r="O51" s="1647"/>
      <c r="P51" s="2"/>
      <c r="Q51" s="2"/>
    </row>
    <row r="52" spans="1:17" s="218" customFormat="1" ht="27.95" customHeight="1">
      <c r="A52" s="577"/>
      <c r="B52" s="98" t="s">
        <v>55</v>
      </c>
      <c r="C52" s="93">
        <v>27</v>
      </c>
      <c r="D52" s="235" t="s">
        <v>56</v>
      </c>
      <c r="E52" s="195" t="s">
        <v>45</v>
      </c>
      <c r="F52" s="195"/>
      <c r="G52" s="196" t="s">
        <v>46</v>
      </c>
      <c r="H52" s="968"/>
      <c r="I52" s="968"/>
      <c r="J52" s="969"/>
      <c r="K52" s="1647"/>
      <c r="L52" s="1673" t="s">
        <v>1149</v>
      </c>
      <c r="M52" s="1648"/>
      <c r="N52" s="1647"/>
      <c r="O52" s="1647"/>
      <c r="P52" s="2"/>
      <c r="Q52" s="2"/>
    </row>
    <row r="53" spans="1:17" s="218" customFormat="1" ht="27.95" customHeight="1">
      <c r="A53" s="127"/>
      <c r="B53" s="98" t="s">
        <v>57</v>
      </c>
      <c r="C53" s="93">
        <v>27</v>
      </c>
      <c r="D53" s="235" t="s">
        <v>56</v>
      </c>
      <c r="E53" s="195" t="s">
        <v>44</v>
      </c>
      <c r="F53" s="192"/>
      <c r="G53" s="192"/>
      <c r="H53" s="247">
        <v>0</v>
      </c>
      <c r="I53" s="247">
        <v>0</v>
      </c>
      <c r="J53" s="247">
        <f>SUM(H53:I53)</f>
        <v>0</v>
      </c>
      <c r="K53" s="1647"/>
      <c r="L53" s="1648"/>
      <c r="M53" s="1648"/>
      <c r="N53" s="1647"/>
      <c r="O53" s="1647"/>
      <c r="P53" s="2"/>
      <c r="Q53" s="2"/>
    </row>
    <row r="54" spans="1:17" s="218" customFormat="1" ht="27.95" customHeight="1">
      <c r="A54" s="127"/>
      <c r="B54" s="98" t="s">
        <v>58</v>
      </c>
      <c r="C54" s="93">
        <v>28</v>
      </c>
      <c r="D54" s="235" t="s">
        <v>56</v>
      </c>
      <c r="E54" s="198"/>
      <c r="F54" s="192"/>
      <c r="G54" s="192"/>
      <c r="H54" s="247">
        <v>0</v>
      </c>
      <c r="I54" s="247">
        <v>0</v>
      </c>
      <c r="J54" s="247">
        <f t="shared" ref="J54:J56" si="6">SUM(H54:I54)</f>
        <v>0</v>
      </c>
      <c r="K54" s="1647"/>
      <c r="L54" s="1648"/>
      <c r="M54" s="1648"/>
      <c r="N54" s="1647"/>
      <c r="O54" s="1647"/>
      <c r="P54" s="2"/>
      <c r="Q54" s="2"/>
    </row>
    <row r="55" spans="1:17" s="218" customFormat="1" ht="27.95" customHeight="1">
      <c r="A55" s="127"/>
      <c r="B55" s="98" t="s">
        <v>59</v>
      </c>
      <c r="C55" s="93">
        <v>28</v>
      </c>
      <c r="D55" s="235" t="s">
        <v>56</v>
      </c>
      <c r="E55" s="198"/>
      <c r="F55" s="192"/>
      <c r="G55" s="192"/>
      <c r="H55" s="247">
        <v>0</v>
      </c>
      <c r="I55" s="247">
        <v>0</v>
      </c>
      <c r="J55" s="247">
        <f t="shared" si="6"/>
        <v>0</v>
      </c>
      <c r="K55" s="1647"/>
      <c r="L55" s="1648"/>
      <c r="M55" s="1648"/>
      <c r="N55" s="1647"/>
      <c r="O55" s="1647"/>
      <c r="P55" s="2"/>
      <c r="Q55" s="2"/>
    </row>
    <row r="56" spans="1:17" s="218" customFormat="1" ht="27.95" customHeight="1">
      <c r="A56" s="127"/>
      <c r="B56" s="98"/>
      <c r="C56" s="93"/>
      <c r="D56" s="235"/>
      <c r="E56" s="197"/>
      <c r="F56" s="194"/>
      <c r="G56" s="194"/>
      <c r="H56" s="247">
        <f>SUM(H53:H55)</f>
        <v>0</v>
      </c>
      <c r="I56" s="247">
        <f t="shared" ref="I56" si="7">SUM(I53:I55)</f>
        <v>0</v>
      </c>
      <c r="J56" s="247">
        <f t="shared" si="6"/>
        <v>0</v>
      </c>
      <c r="K56" s="1647"/>
      <c r="L56" s="1648"/>
      <c r="M56" s="1648"/>
      <c r="N56" s="1647"/>
      <c r="O56" s="1647"/>
      <c r="P56" s="2"/>
      <c r="Q56" s="2"/>
    </row>
    <row r="57" spans="1:17" ht="27.95" customHeight="1">
      <c r="A57" s="127"/>
      <c r="B57" s="98"/>
      <c r="C57" s="93"/>
      <c r="D57" s="235"/>
      <c r="E57" s="197"/>
      <c r="F57" s="194"/>
      <c r="G57" s="194"/>
      <c r="H57" s="247"/>
      <c r="I57" s="247"/>
      <c r="J57" s="247"/>
      <c r="K57" s="1647"/>
      <c r="L57" s="1648"/>
      <c r="M57" s="1648"/>
      <c r="N57" s="1647"/>
      <c r="O57" s="1647"/>
    </row>
    <row r="58" spans="1:17" ht="27.95" customHeight="1">
      <c r="A58" s="127"/>
      <c r="B58" s="98"/>
      <c r="C58" s="93"/>
      <c r="D58" s="235"/>
      <c r="E58" s="197"/>
      <c r="F58" s="194"/>
      <c r="G58" s="194"/>
      <c r="H58" s="247"/>
      <c r="I58" s="247"/>
      <c r="J58" s="247"/>
      <c r="K58" s="1647"/>
      <c r="L58" s="1648"/>
      <c r="M58" s="1648"/>
      <c r="N58" s="1647"/>
      <c r="O58" s="1647"/>
    </row>
    <row r="59" spans="1:17" ht="27.95" customHeight="1">
      <c r="A59" s="127"/>
      <c r="B59" s="98"/>
      <c r="C59" s="93"/>
      <c r="D59" s="235"/>
      <c r="E59" s="197"/>
      <c r="F59" s="194"/>
      <c r="G59" s="194"/>
      <c r="H59" s="247"/>
      <c r="I59" s="247"/>
      <c r="J59" s="247"/>
      <c r="K59" s="1647"/>
      <c r="L59" s="1648"/>
      <c r="M59" s="1648"/>
      <c r="N59" s="1647"/>
      <c r="O59" s="1647"/>
    </row>
    <row r="60" spans="1:17" ht="27.95" customHeight="1">
      <c r="A60" s="127"/>
      <c r="B60" s="98"/>
      <c r="C60" s="93"/>
      <c r="D60" s="235"/>
      <c r="E60" s="197"/>
      <c r="F60" s="194"/>
      <c r="G60" s="194"/>
      <c r="H60" s="247"/>
      <c r="I60" s="247"/>
      <c r="J60" s="247"/>
      <c r="K60" s="1647"/>
      <c r="L60" s="1648"/>
      <c r="M60" s="1648"/>
      <c r="N60" s="1647"/>
      <c r="O60" s="1647"/>
    </row>
    <row r="61" spans="1:17" ht="27.95" customHeight="1">
      <c r="A61" s="127"/>
      <c r="B61" s="98"/>
      <c r="C61" s="93"/>
      <c r="D61" s="235"/>
      <c r="E61" s="197"/>
      <c r="F61" s="194"/>
      <c r="G61" s="194"/>
      <c r="H61" s="247"/>
      <c r="I61" s="247"/>
      <c r="J61" s="247"/>
      <c r="K61" s="1647"/>
      <c r="L61" s="1648"/>
      <c r="M61" s="1648"/>
      <c r="N61" s="1647"/>
      <c r="O61" s="1647"/>
    </row>
    <row r="62" spans="1:17" ht="27.95" customHeight="1">
      <c r="A62" s="1985"/>
      <c r="B62" s="907"/>
      <c r="C62" s="1986"/>
      <c r="D62" s="1987"/>
      <c r="E62" s="1988"/>
      <c r="F62" s="1982"/>
      <c r="G62" s="1982"/>
      <c r="H62" s="442"/>
      <c r="I62" s="442"/>
      <c r="J62" s="442"/>
      <c r="K62" s="1647"/>
      <c r="L62" s="1648"/>
      <c r="M62" s="1648"/>
      <c r="N62" s="1647"/>
      <c r="O62" s="1647"/>
    </row>
    <row r="63" spans="1:17" ht="27.95" customHeight="1">
      <c r="A63" s="575" t="s">
        <v>1150</v>
      </c>
      <c r="B63" s="1989" t="s">
        <v>1151</v>
      </c>
      <c r="C63" s="1990"/>
      <c r="D63" s="1991"/>
      <c r="E63" s="1984" t="s">
        <v>24</v>
      </c>
      <c r="F63" s="1984" t="s">
        <v>43</v>
      </c>
      <c r="G63" s="1984" t="s">
        <v>44</v>
      </c>
      <c r="H63" s="1974"/>
      <c r="I63" s="1974"/>
      <c r="J63" s="1974"/>
      <c r="K63" s="1647"/>
      <c r="L63" s="1648"/>
      <c r="M63" s="1648"/>
      <c r="N63" s="1647"/>
      <c r="O63" s="1647"/>
    </row>
    <row r="64" spans="1:17" ht="27.95" customHeight="1">
      <c r="A64" s="577"/>
      <c r="B64" s="170" t="s">
        <v>64</v>
      </c>
      <c r="C64" s="1650"/>
      <c r="D64" s="1651"/>
      <c r="E64" s="217" t="s">
        <v>45</v>
      </c>
      <c r="F64" s="217"/>
      <c r="G64" s="308" t="s">
        <v>46</v>
      </c>
      <c r="H64" s="962"/>
      <c r="I64" s="962"/>
      <c r="J64" s="962"/>
      <c r="K64" s="1647"/>
      <c r="L64" s="1648"/>
      <c r="M64" s="1648"/>
      <c r="N64" s="1647"/>
      <c r="O64" s="1647"/>
    </row>
    <row r="65" spans="1:18" ht="27.95" customHeight="1">
      <c r="A65" s="127"/>
      <c r="B65" s="1298" t="s">
        <v>60</v>
      </c>
      <c r="C65" s="2433" t="s">
        <v>1152</v>
      </c>
      <c r="D65" s="2434"/>
      <c r="E65" s="217" t="s">
        <v>44</v>
      </c>
      <c r="F65" s="217"/>
      <c r="G65" s="308"/>
      <c r="H65" s="962">
        <v>0</v>
      </c>
      <c r="I65" s="962">
        <v>0</v>
      </c>
      <c r="J65" s="962">
        <f>SUM(H65:I65)</f>
        <v>0</v>
      </c>
      <c r="K65" s="1647"/>
      <c r="L65" s="1648"/>
      <c r="M65" s="1648"/>
      <c r="N65" s="1647"/>
      <c r="O65" s="1647"/>
    </row>
    <row r="66" spans="1:18" ht="27.95" customHeight="1">
      <c r="A66" s="127"/>
      <c r="B66" s="1298" t="s">
        <v>61</v>
      </c>
      <c r="C66" s="2433" t="s">
        <v>1153</v>
      </c>
      <c r="D66" s="2434"/>
      <c r="E66" s="217"/>
      <c r="F66" s="217"/>
      <c r="G66" s="217"/>
      <c r="H66" s="962">
        <v>0</v>
      </c>
      <c r="I66" s="962">
        <v>0</v>
      </c>
      <c r="J66" s="962">
        <f t="shared" ref="J66:J68" si="8">SUM(H66:I66)</f>
        <v>0</v>
      </c>
      <c r="K66" s="1647"/>
      <c r="L66" s="1648"/>
      <c r="M66" s="1648"/>
      <c r="N66" s="1647"/>
      <c r="O66" s="1647"/>
    </row>
    <row r="67" spans="1:18" ht="27.95" customHeight="1">
      <c r="A67" s="127"/>
      <c r="B67" s="1298" t="s">
        <v>52</v>
      </c>
      <c r="C67" s="2433" t="s">
        <v>1154</v>
      </c>
      <c r="D67" s="2434"/>
      <c r="E67" s="217"/>
      <c r="F67" s="217"/>
      <c r="G67" s="217"/>
      <c r="H67" s="962">
        <v>0</v>
      </c>
      <c r="I67" s="962">
        <v>0</v>
      </c>
      <c r="J67" s="962">
        <f t="shared" si="8"/>
        <v>0</v>
      </c>
      <c r="K67" s="1647"/>
      <c r="L67" s="1648"/>
      <c r="M67" s="1648"/>
      <c r="N67" s="1647"/>
      <c r="O67" s="1647"/>
    </row>
    <row r="68" spans="1:18" ht="27.95" customHeight="1">
      <c r="A68" s="127"/>
      <c r="B68" s="1298" t="s">
        <v>62</v>
      </c>
      <c r="C68" s="2433" t="s">
        <v>1209</v>
      </c>
      <c r="D68" s="2434"/>
      <c r="E68" s="217"/>
      <c r="F68" s="217"/>
      <c r="G68" s="217"/>
      <c r="H68" s="962">
        <f>SUM(H65:H67)</f>
        <v>0</v>
      </c>
      <c r="I68" s="962">
        <f t="shared" ref="I68" si="9">SUM(I65:I67)</f>
        <v>0</v>
      </c>
      <c r="J68" s="962">
        <f t="shared" si="8"/>
        <v>0</v>
      </c>
      <c r="K68" s="1647"/>
      <c r="L68" s="1648"/>
      <c r="M68" s="1648"/>
      <c r="N68" s="1647"/>
      <c r="O68" s="1647"/>
      <c r="P68" s="43"/>
      <c r="Q68" s="43"/>
      <c r="R68" s="43"/>
    </row>
    <row r="69" spans="1:18" ht="27.95" customHeight="1">
      <c r="A69" s="127"/>
      <c r="B69" s="224" t="s">
        <v>346</v>
      </c>
      <c r="C69" s="1878"/>
      <c r="D69" s="1879"/>
      <c r="E69" s="217"/>
      <c r="F69" s="217"/>
      <c r="G69" s="217"/>
      <c r="H69" s="962"/>
      <c r="I69" s="962"/>
      <c r="J69" s="962"/>
      <c r="K69" s="1647"/>
      <c r="L69" s="1648"/>
      <c r="M69" s="1648"/>
      <c r="N69" s="1647"/>
      <c r="O69" s="1647"/>
      <c r="P69" s="43"/>
      <c r="Q69" s="43"/>
      <c r="R69" s="43"/>
    </row>
    <row r="70" spans="1:18" ht="27.95" customHeight="1">
      <c r="A70" s="127"/>
      <c r="B70" s="224"/>
      <c r="C70" s="1878"/>
      <c r="D70" s="1879"/>
      <c r="E70" s="217"/>
      <c r="F70" s="217"/>
      <c r="G70" s="217"/>
      <c r="H70" s="962"/>
      <c r="I70" s="962"/>
      <c r="J70" s="962"/>
      <c r="K70" s="1647"/>
      <c r="L70" s="1648"/>
      <c r="M70" s="1648"/>
      <c r="N70" s="1647"/>
      <c r="O70" s="1647"/>
      <c r="P70" s="43"/>
      <c r="Q70" s="43"/>
      <c r="R70" s="43"/>
    </row>
    <row r="71" spans="1:18" ht="27.95" customHeight="1">
      <c r="A71" s="577"/>
      <c r="B71" s="170" t="s">
        <v>1155</v>
      </c>
      <c r="C71" s="1650"/>
      <c r="D71" s="1651"/>
      <c r="E71" s="217" t="s">
        <v>24</v>
      </c>
      <c r="F71" s="217" t="s">
        <v>43</v>
      </c>
      <c r="G71" s="217" t="s">
        <v>44</v>
      </c>
      <c r="H71" s="1656"/>
      <c r="I71" s="1657"/>
      <c r="J71" s="1655"/>
      <c r="K71" s="1647"/>
      <c r="L71" s="1648"/>
      <c r="M71" s="1648"/>
      <c r="N71" s="1647"/>
      <c r="O71" s="1647"/>
      <c r="P71" s="43"/>
      <c r="Q71" s="43"/>
      <c r="R71" s="43"/>
    </row>
    <row r="72" spans="1:18" ht="27.95" customHeight="1">
      <c r="A72" s="577"/>
      <c r="B72" s="1298" t="s">
        <v>60</v>
      </c>
      <c r="C72" s="2433" t="s">
        <v>1152</v>
      </c>
      <c r="D72" s="2434"/>
      <c r="E72" s="217" t="s">
        <v>45</v>
      </c>
      <c r="F72" s="217"/>
      <c r="G72" s="308" t="s">
        <v>46</v>
      </c>
      <c r="H72" s="962">
        <v>0</v>
      </c>
      <c r="I72" s="962">
        <v>0</v>
      </c>
      <c r="J72" s="962">
        <f>SUM(H72:I72)</f>
        <v>0</v>
      </c>
      <c r="K72" s="1647"/>
      <c r="L72" s="1648"/>
      <c r="M72" s="1648"/>
      <c r="N72" s="1647"/>
      <c r="O72" s="1647"/>
      <c r="P72" s="43"/>
      <c r="Q72" s="43"/>
      <c r="R72" s="43"/>
    </row>
    <row r="73" spans="1:18" ht="27.95" customHeight="1">
      <c r="A73" s="127"/>
      <c r="B73" s="1298" t="s">
        <v>61</v>
      </c>
      <c r="C73" s="2433" t="s">
        <v>1153</v>
      </c>
      <c r="D73" s="2434"/>
      <c r="E73" s="217" t="s">
        <v>44</v>
      </c>
      <c r="F73" s="217"/>
      <c r="G73" s="217"/>
      <c r="H73" s="962">
        <v>0</v>
      </c>
      <c r="I73" s="962">
        <v>0</v>
      </c>
      <c r="J73" s="962">
        <f t="shared" ref="J73:J75" si="10">SUM(H73:I73)</f>
        <v>0</v>
      </c>
      <c r="K73" s="1647"/>
      <c r="L73" s="1648"/>
      <c r="M73" s="1648"/>
      <c r="N73" s="1647"/>
      <c r="O73" s="1647"/>
      <c r="P73" s="43"/>
      <c r="Q73" s="43"/>
      <c r="R73" s="43"/>
    </row>
    <row r="74" spans="1:18" ht="27.95" customHeight="1">
      <c r="A74" s="127"/>
      <c r="B74" s="1298" t="s">
        <v>52</v>
      </c>
      <c r="C74" s="2433" t="s">
        <v>1154</v>
      </c>
      <c r="D74" s="2434"/>
      <c r="E74" s="217"/>
      <c r="F74" s="217"/>
      <c r="G74" s="217"/>
      <c r="H74" s="962">
        <v>0</v>
      </c>
      <c r="I74" s="962">
        <v>0</v>
      </c>
      <c r="J74" s="962">
        <f t="shared" si="10"/>
        <v>0</v>
      </c>
      <c r="K74" s="1647"/>
      <c r="L74" s="1648"/>
      <c r="M74" s="1648"/>
      <c r="N74" s="1647"/>
      <c r="O74" s="1647"/>
      <c r="P74" s="43"/>
      <c r="Q74" s="43"/>
      <c r="R74" s="43"/>
    </row>
    <row r="75" spans="1:18" s="218" customFormat="1" ht="27.95" customHeight="1">
      <c r="A75" s="127"/>
      <c r="B75" s="1298" t="s">
        <v>62</v>
      </c>
      <c r="C75" s="2433" t="s">
        <v>1209</v>
      </c>
      <c r="D75" s="2434"/>
      <c r="E75" s="217"/>
      <c r="F75" s="217"/>
      <c r="G75" s="217"/>
      <c r="H75" s="962">
        <f>SUM(H72:H74)</f>
        <v>0</v>
      </c>
      <c r="I75" s="962">
        <f t="shared" ref="I75" si="11">SUM(I72:I74)</f>
        <v>0</v>
      </c>
      <c r="J75" s="962">
        <f t="shared" si="10"/>
        <v>0</v>
      </c>
      <c r="K75" s="1647"/>
      <c r="L75" s="1648"/>
      <c r="M75" s="1648"/>
      <c r="N75" s="1647"/>
      <c r="O75" s="1647"/>
      <c r="P75" s="43"/>
      <c r="Q75" s="43"/>
      <c r="R75" s="219"/>
    </row>
    <row r="76" spans="1:18" s="218" customFormat="1" ht="27.95" customHeight="1">
      <c r="A76" s="127"/>
      <c r="B76" s="224" t="s">
        <v>346</v>
      </c>
      <c r="C76" s="1650"/>
      <c r="D76" s="1652"/>
      <c r="E76" s="217"/>
      <c r="F76" s="217"/>
      <c r="G76" s="217"/>
      <c r="H76" s="1653"/>
      <c r="I76" s="1654"/>
      <c r="J76" s="1655"/>
      <c r="K76" s="1647"/>
      <c r="L76" s="1648"/>
      <c r="M76" s="1648"/>
      <c r="N76" s="1647"/>
      <c r="O76" s="1647"/>
      <c r="P76" s="43"/>
      <c r="Q76" s="43"/>
      <c r="R76" s="219"/>
    </row>
    <row r="77" spans="1:18" s="218" customFormat="1" ht="27.95" customHeight="1">
      <c r="A77" s="127"/>
      <c r="B77" s="231"/>
      <c r="C77" s="93"/>
      <c r="D77" s="187"/>
      <c r="E77" s="195"/>
      <c r="F77" s="195"/>
      <c r="G77" s="195"/>
      <c r="H77" s="973"/>
      <c r="I77" s="974"/>
      <c r="J77" s="969"/>
      <c r="K77" s="1647"/>
      <c r="L77" s="1648"/>
      <c r="M77" s="1648"/>
      <c r="N77" s="1647"/>
      <c r="O77" s="1647"/>
      <c r="P77" s="43"/>
      <c r="Q77" s="43"/>
      <c r="R77" s="219"/>
    </row>
    <row r="78" spans="1:18" s="218" customFormat="1" ht="27.95" customHeight="1">
      <c r="A78" s="577"/>
      <c r="B78" s="170" t="s">
        <v>1156</v>
      </c>
      <c r="C78" s="1650"/>
      <c r="D78" s="1651"/>
      <c r="E78" s="217" t="s">
        <v>24</v>
      </c>
      <c r="F78" s="217" t="s">
        <v>43</v>
      </c>
      <c r="G78" s="217" t="s">
        <v>126</v>
      </c>
      <c r="H78" s="1653"/>
      <c r="I78" s="1654"/>
      <c r="J78" s="1655"/>
      <c r="K78" s="1647"/>
      <c r="L78" s="1648"/>
      <c r="M78" s="1648"/>
      <c r="N78" s="1647"/>
      <c r="O78" s="1647"/>
      <c r="P78" s="43"/>
      <c r="Q78" s="43"/>
      <c r="R78" s="219"/>
    </row>
    <row r="79" spans="1:18" s="218" customFormat="1" ht="27.75" customHeight="1">
      <c r="A79" s="577"/>
      <c r="B79" s="2435" t="s">
        <v>1231</v>
      </c>
      <c r="C79" s="2436"/>
      <c r="D79" s="2437"/>
      <c r="E79" s="217" t="s">
        <v>45</v>
      </c>
      <c r="F79" s="217"/>
      <c r="G79" s="308" t="s">
        <v>46</v>
      </c>
      <c r="H79" s="1653"/>
      <c r="I79" s="1654"/>
      <c r="J79" s="1655"/>
      <c r="K79" s="1647"/>
      <c r="L79" s="1648"/>
      <c r="M79" s="1648"/>
      <c r="N79" s="1647"/>
      <c r="O79" s="1647"/>
      <c r="P79" s="43"/>
      <c r="Q79" s="43"/>
      <c r="R79" s="219"/>
    </row>
    <row r="80" spans="1:18" s="218" customFormat="1" ht="27.95" customHeight="1">
      <c r="A80" s="577"/>
      <c r="B80" s="1298" t="s">
        <v>52</v>
      </c>
      <c r="C80" s="2433" t="s">
        <v>1229</v>
      </c>
      <c r="D80" s="2434"/>
      <c r="E80" s="217" t="s">
        <v>44</v>
      </c>
      <c r="F80" s="217"/>
      <c r="G80" s="308"/>
      <c r="H80" s="962">
        <v>0</v>
      </c>
      <c r="I80" s="962">
        <v>0</v>
      </c>
      <c r="J80" s="962">
        <f>SUM(H80:I80)</f>
        <v>0</v>
      </c>
      <c r="K80" s="1647"/>
      <c r="L80" s="1648"/>
      <c r="M80" s="1648"/>
      <c r="N80" s="1647"/>
      <c r="O80" s="1647"/>
      <c r="P80" s="43"/>
      <c r="Q80" s="43"/>
      <c r="R80" s="219"/>
    </row>
    <row r="81" spans="1:17" s="218" customFormat="1" ht="27.95" customHeight="1">
      <c r="A81" s="127"/>
      <c r="B81" s="1298"/>
      <c r="C81" s="2433" t="s">
        <v>1175</v>
      </c>
      <c r="D81" s="2434"/>
      <c r="E81" s="217"/>
      <c r="F81" s="217"/>
      <c r="G81" s="217"/>
      <c r="H81" s="962">
        <v>0</v>
      </c>
      <c r="I81" s="962">
        <v>0</v>
      </c>
      <c r="J81" s="962">
        <f t="shared" ref="J81:J83" si="12">SUM(H81:I81)</f>
        <v>0</v>
      </c>
      <c r="K81" s="1647"/>
      <c r="L81" s="1648"/>
      <c r="M81" s="1648"/>
      <c r="N81" s="1647"/>
      <c r="O81" s="1647"/>
      <c r="P81" s="2"/>
      <c r="Q81" s="2"/>
    </row>
    <row r="82" spans="1:17" s="218" customFormat="1" ht="27.95" customHeight="1">
      <c r="A82" s="127"/>
      <c r="B82" s="1298"/>
      <c r="C82" s="2433" t="s">
        <v>1176</v>
      </c>
      <c r="D82" s="2434"/>
      <c r="E82" s="217"/>
      <c r="F82" s="217"/>
      <c r="G82" s="217"/>
      <c r="H82" s="962">
        <v>0</v>
      </c>
      <c r="I82" s="962">
        <v>0</v>
      </c>
      <c r="J82" s="962">
        <f t="shared" si="12"/>
        <v>0</v>
      </c>
      <c r="K82" s="1647"/>
      <c r="L82" s="1648"/>
      <c r="M82" s="1648"/>
      <c r="N82" s="1647"/>
      <c r="O82" s="1647"/>
      <c r="P82" s="2"/>
      <c r="Q82" s="2"/>
    </row>
    <row r="83" spans="1:17" s="218" customFormat="1" ht="27.95" customHeight="1">
      <c r="A83" s="127"/>
      <c r="B83" s="1298"/>
      <c r="C83" s="2433" t="s">
        <v>1177</v>
      </c>
      <c r="D83" s="2434"/>
      <c r="E83" s="217"/>
      <c r="F83" s="217"/>
      <c r="G83" s="217"/>
      <c r="H83" s="962">
        <f>SUM(H80:H82)</f>
        <v>0</v>
      </c>
      <c r="I83" s="962">
        <f t="shared" ref="I83" si="13">SUM(I80:I82)</f>
        <v>0</v>
      </c>
      <c r="J83" s="962">
        <f t="shared" si="12"/>
        <v>0</v>
      </c>
      <c r="K83" s="1647"/>
      <c r="L83" s="1648"/>
      <c r="M83" s="1648"/>
      <c r="N83" s="1647"/>
      <c r="O83" s="1647"/>
      <c r="P83" s="2"/>
      <c r="Q83" s="2"/>
    </row>
    <row r="84" spans="1:17" s="218" customFormat="1" ht="27.95" customHeight="1">
      <c r="A84" s="127"/>
      <c r="B84" s="224" t="s">
        <v>346</v>
      </c>
      <c r="C84" s="1650"/>
      <c r="D84" s="1651"/>
      <c r="E84" s="217"/>
      <c r="F84" s="217"/>
      <c r="G84" s="217"/>
      <c r="H84" s="1653"/>
      <c r="I84" s="1654"/>
      <c r="J84" s="1655"/>
      <c r="K84" s="1647"/>
      <c r="L84" s="1648"/>
      <c r="M84" s="1648"/>
      <c r="N84" s="1647"/>
      <c r="O84" s="1647"/>
      <c r="P84" s="2"/>
      <c r="Q84" s="2"/>
    </row>
    <row r="85" spans="1:17" s="218" customFormat="1" ht="27.95" customHeight="1">
      <c r="A85" s="127"/>
      <c r="B85" s="224"/>
      <c r="C85" s="1650"/>
      <c r="D85" s="1651"/>
      <c r="E85" s="217"/>
      <c r="F85" s="217"/>
      <c r="G85" s="217"/>
      <c r="H85" s="1653"/>
      <c r="I85" s="1654"/>
      <c r="J85" s="1655"/>
      <c r="K85" s="1647"/>
      <c r="L85" s="1648"/>
      <c r="M85" s="1648"/>
      <c r="N85" s="1647"/>
      <c r="O85" s="1647"/>
      <c r="P85" s="2"/>
      <c r="Q85" s="2"/>
    </row>
    <row r="86" spans="1:17" s="218" customFormat="1" ht="27.95" customHeight="1">
      <c r="A86" s="577"/>
      <c r="B86" s="170" t="s">
        <v>1157</v>
      </c>
      <c r="C86" s="1650"/>
      <c r="D86" s="1651"/>
      <c r="E86" s="217" t="s">
        <v>24</v>
      </c>
      <c r="F86" s="217" t="s">
        <v>43</v>
      </c>
      <c r="G86" s="217" t="s">
        <v>126</v>
      </c>
      <c r="H86" s="1653"/>
      <c r="I86" s="1654"/>
      <c r="J86" s="1655"/>
      <c r="K86" s="1647"/>
      <c r="L86" s="1648"/>
      <c r="M86" s="1648"/>
      <c r="N86" s="1647"/>
      <c r="O86" s="1647"/>
      <c r="P86" s="2"/>
      <c r="Q86" s="2"/>
    </row>
    <row r="87" spans="1:17" s="218" customFormat="1" ht="27.95" customHeight="1">
      <c r="A87" s="577"/>
      <c r="B87" s="2435" t="s">
        <v>1230</v>
      </c>
      <c r="C87" s="2436"/>
      <c r="D87" s="2437"/>
      <c r="E87" s="217" t="s">
        <v>45</v>
      </c>
      <c r="F87" s="217"/>
      <c r="G87" s="308" t="s">
        <v>46</v>
      </c>
      <c r="H87" s="1653"/>
      <c r="I87" s="1654"/>
      <c r="J87" s="1655"/>
      <c r="K87" s="1647"/>
      <c r="L87" s="1648"/>
      <c r="M87" s="1648"/>
      <c r="N87" s="1647"/>
      <c r="O87" s="1647"/>
      <c r="P87" s="2"/>
      <c r="Q87" s="2"/>
    </row>
    <row r="88" spans="1:17" s="218" customFormat="1" ht="27.95" customHeight="1">
      <c r="A88" s="127"/>
      <c r="B88" s="1880"/>
      <c r="C88" s="1881"/>
      <c r="D88" s="1882"/>
      <c r="E88" s="217" t="s">
        <v>44</v>
      </c>
      <c r="F88" s="217"/>
      <c r="G88" s="308"/>
      <c r="H88" s="1653"/>
      <c r="I88" s="1654"/>
      <c r="J88" s="1655"/>
      <c r="K88" s="1647"/>
      <c r="L88" s="1648"/>
      <c r="M88" s="1648"/>
      <c r="N88" s="1647"/>
      <c r="O88" s="1647"/>
      <c r="P88" s="2"/>
      <c r="Q88" s="2"/>
    </row>
    <row r="89" spans="1:17" s="218" customFormat="1" ht="27.95" customHeight="1">
      <c r="A89" s="577"/>
      <c r="B89" s="1298" t="s">
        <v>52</v>
      </c>
      <c r="C89" s="2433" t="s">
        <v>1227</v>
      </c>
      <c r="D89" s="2434"/>
      <c r="E89" s="217"/>
      <c r="F89" s="217"/>
      <c r="G89" s="308"/>
      <c r="H89" s="962">
        <v>0</v>
      </c>
      <c r="I89" s="962">
        <v>0</v>
      </c>
      <c r="J89" s="962">
        <f>SUM(H89:I89)</f>
        <v>0</v>
      </c>
      <c r="K89" s="1647"/>
      <c r="L89" s="1648"/>
      <c r="M89" s="1648"/>
      <c r="N89" s="1647"/>
      <c r="O89" s="1647"/>
      <c r="P89" s="2"/>
      <c r="Q89" s="2"/>
    </row>
    <row r="90" spans="1:17" s="218" customFormat="1" ht="27.95" customHeight="1">
      <c r="A90" s="127"/>
      <c r="B90" s="1298"/>
      <c r="C90" s="2433" t="s">
        <v>1228</v>
      </c>
      <c r="D90" s="2434"/>
      <c r="E90" s="217"/>
      <c r="F90" s="217"/>
      <c r="G90" s="217"/>
      <c r="H90" s="962">
        <v>0</v>
      </c>
      <c r="I90" s="962">
        <v>0</v>
      </c>
      <c r="J90" s="962">
        <f t="shared" ref="J90:J92" si="14">SUM(H90:I90)</f>
        <v>0</v>
      </c>
      <c r="K90" s="1647"/>
      <c r="L90" s="1648"/>
      <c r="M90" s="1648"/>
      <c r="N90" s="1647"/>
      <c r="O90" s="1647"/>
      <c r="P90" s="2"/>
      <c r="Q90" s="2"/>
    </row>
    <row r="91" spans="1:17" s="218" customFormat="1" ht="27.95" customHeight="1">
      <c r="A91" s="127"/>
      <c r="B91" s="1298"/>
      <c r="C91" s="2433" t="s">
        <v>1178</v>
      </c>
      <c r="D91" s="2434"/>
      <c r="E91" s="217"/>
      <c r="F91" s="217"/>
      <c r="G91" s="217"/>
      <c r="H91" s="962">
        <v>0</v>
      </c>
      <c r="I91" s="962">
        <v>0</v>
      </c>
      <c r="J91" s="962">
        <f t="shared" si="14"/>
        <v>0</v>
      </c>
      <c r="K91" s="1647"/>
      <c r="L91" s="1648"/>
      <c r="M91" s="1648"/>
      <c r="N91" s="1647"/>
      <c r="O91" s="1647"/>
      <c r="P91" s="2"/>
      <c r="Q91" s="2"/>
    </row>
    <row r="92" spans="1:17" s="218" customFormat="1" ht="27.95" customHeight="1">
      <c r="A92" s="127"/>
      <c r="B92" s="1298"/>
      <c r="C92" s="2433" t="s">
        <v>1179</v>
      </c>
      <c r="D92" s="2434"/>
      <c r="E92" s="217"/>
      <c r="F92" s="217"/>
      <c r="G92" s="217"/>
      <c r="H92" s="962">
        <f>SUM(H89:H91)</f>
        <v>0</v>
      </c>
      <c r="I92" s="962">
        <f t="shared" ref="I92" si="15">SUM(I89:I91)</f>
        <v>0</v>
      </c>
      <c r="J92" s="962">
        <f t="shared" si="14"/>
        <v>0</v>
      </c>
      <c r="K92" s="1647"/>
      <c r="L92" s="1648"/>
      <c r="M92" s="1648"/>
      <c r="N92" s="1647"/>
      <c r="O92" s="1647"/>
      <c r="P92" s="2"/>
      <c r="Q92" s="2"/>
    </row>
    <row r="93" spans="1:17" s="218" customFormat="1" ht="27.95" customHeight="1">
      <c r="A93" s="1985"/>
      <c r="B93" s="1992" t="s">
        <v>346</v>
      </c>
      <c r="C93" s="1993"/>
      <c r="D93" s="1994"/>
      <c r="E93" s="1977"/>
      <c r="F93" s="1977"/>
      <c r="G93" s="1977"/>
      <c r="H93" s="1995"/>
      <c r="I93" s="1996"/>
      <c r="J93" s="1997"/>
      <c r="K93" s="1647"/>
      <c r="L93" s="1648"/>
      <c r="M93" s="1648"/>
      <c r="N93" s="1647"/>
      <c r="O93" s="1647"/>
      <c r="P93" s="2"/>
      <c r="Q93" s="2"/>
    </row>
    <row r="94" spans="1:17" s="218" customFormat="1" ht="27.95" customHeight="1">
      <c r="A94" s="575" t="s">
        <v>1150</v>
      </c>
      <c r="B94" s="2438" t="s">
        <v>1158</v>
      </c>
      <c r="C94" s="2439"/>
      <c r="D94" s="2440"/>
      <c r="E94" s="1984" t="s">
        <v>24</v>
      </c>
      <c r="F94" s="1984" t="s">
        <v>43</v>
      </c>
      <c r="G94" s="1984" t="s">
        <v>44</v>
      </c>
      <c r="H94" s="1998"/>
      <c r="I94" s="1999"/>
      <c r="J94" s="2000"/>
      <c r="K94" s="1647"/>
      <c r="L94" s="1648"/>
      <c r="M94" s="1648"/>
      <c r="N94" s="1647"/>
      <c r="O94" s="1647"/>
      <c r="P94" s="2"/>
      <c r="Q94" s="2"/>
    </row>
    <row r="95" spans="1:17" s="218" customFormat="1" ht="27.95" customHeight="1">
      <c r="A95" s="577" t="s">
        <v>880</v>
      </c>
      <c r="B95" s="1298" t="s">
        <v>60</v>
      </c>
      <c r="C95" s="2433"/>
      <c r="D95" s="2434"/>
      <c r="E95" s="217" t="s">
        <v>45</v>
      </c>
      <c r="F95" s="217"/>
      <c r="G95" s="308" t="s">
        <v>46</v>
      </c>
      <c r="H95" s="962">
        <v>0</v>
      </c>
      <c r="I95" s="962">
        <v>0</v>
      </c>
      <c r="J95" s="962">
        <f>SUM(H95:I95)</f>
        <v>0</v>
      </c>
      <c r="K95" s="1647"/>
      <c r="L95" s="1648"/>
      <c r="M95" s="1648"/>
      <c r="N95" s="1647"/>
      <c r="O95" s="1647"/>
      <c r="P95" s="2"/>
      <c r="Q95" s="2"/>
    </row>
    <row r="96" spans="1:17" s="218" customFormat="1" ht="27.95" customHeight="1">
      <c r="A96" s="129"/>
      <c r="B96" s="1298" t="s">
        <v>61</v>
      </c>
      <c r="C96" s="2433" t="s">
        <v>1159</v>
      </c>
      <c r="D96" s="2434"/>
      <c r="E96" s="217" t="s">
        <v>44</v>
      </c>
      <c r="F96" s="217"/>
      <c r="G96" s="217"/>
      <c r="H96" s="962">
        <v>0</v>
      </c>
      <c r="I96" s="962">
        <v>0</v>
      </c>
      <c r="J96" s="962">
        <f t="shared" ref="J96:J98" si="16">SUM(H96:I96)</f>
        <v>0</v>
      </c>
      <c r="K96" s="1647"/>
      <c r="L96" s="1648"/>
      <c r="M96" s="1648"/>
      <c r="N96" s="1647"/>
      <c r="O96" s="1647"/>
      <c r="P96" s="2"/>
      <c r="Q96" s="2"/>
    </row>
    <row r="97" spans="1:17" s="218" customFormat="1" ht="27.95" customHeight="1">
      <c r="A97" s="127"/>
      <c r="B97" s="1298" t="s">
        <v>52</v>
      </c>
      <c r="C97" s="2433"/>
      <c r="D97" s="2434"/>
      <c r="E97" s="217"/>
      <c r="F97" s="217"/>
      <c r="G97" s="217"/>
      <c r="H97" s="962">
        <v>0</v>
      </c>
      <c r="I97" s="962">
        <v>0</v>
      </c>
      <c r="J97" s="962">
        <f t="shared" si="16"/>
        <v>0</v>
      </c>
      <c r="K97" s="1647"/>
      <c r="L97" s="1648"/>
      <c r="M97" s="1648"/>
      <c r="N97" s="1647"/>
      <c r="O97" s="1647"/>
      <c r="P97" s="2"/>
      <c r="Q97" s="2"/>
    </row>
    <row r="98" spans="1:17" s="218" customFormat="1" ht="27.95" customHeight="1">
      <c r="A98" s="127"/>
      <c r="B98" s="1298" t="s">
        <v>62</v>
      </c>
      <c r="C98" s="2433"/>
      <c r="D98" s="2434"/>
      <c r="E98" s="217"/>
      <c r="F98" s="217"/>
      <c r="G98" s="217"/>
      <c r="H98" s="962">
        <f>SUM(H95:H97)</f>
        <v>0</v>
      </c>
      <c r="I98" s="962">
        <f t="shared" ref="I98" si="17">SUM(I95:I97)</f>
        <v>0</v>
      </c>
      <c r="J98" s="962">
        <f t="shared" si="16"/>
        <v>0</v>
      </c>
      <c r="K98" s="1647"/>
      <c r="L98" s="1648"/>
      <c r="M98" s="1648"/>
      <c r="N98" s="1647"/>
      <c r="O98" s="1647"/>
      <c r="P98" s="2"/>
      <c r="Q98" s="2"/>
    </row>
    <row r="99" spans="1:17" s="218" customFormat="1" ht="27.95" customHeight="1">
      <c r="A99" s="127"/>
      <c r="B99" s="1298"/>
      <c r="C99" s="222"/>
      <c r="D99" s="223"/>
      <c r="E99" s="217"/>
      <c r="F99" s="217"/>
      <c r="G99" s="217"/>
      <c r="H99" s="962"/>
      <c r="I99" s="962"/>
      <c r="J99" s="962"/>
      <c r="K99" s="1647"/>
      <c r="L99" s="1648"/>
      <c r="M99" s="1648"/>
      <c r="N99" s="1647"/>
      <c r="O99" s="1647"/>
      <c r="P99" s="2"/>
      <c r="Q99" s="2"/>
    </row>
    <row r="100" spans="1:17" s="218" customFormat="1" ht="27.95" customHeight="1">
      <c r="A100" s="577"/>
      <c r="B100" s="2441" t="s">
        <v>1160</v>
      </c>
      <c r="C100" s="2442"/>
      <c r="D100" s="2443"/>
      <c r="E100" s="217" t="s">
        <v>24</v>
      </c>
      <c r="F100" s="217" t="s">
        <v>43</v>
      </c>
      <c r="G100" s="217" t="s">
        <v>44</v>
      </c>
      <c r="H100" s="1656"/>
      <c r="I100" s="1657"/>
      <c r="J100" s="1655"/>
      <c r="K100" s="1647"/>
      <c r="L100" s="1648"/>
      <c r="M100" s="1648"/>
      <c r="N100" s="1647"/>
      <c r="O100" s="1647"/>
      <c r="P100" s="2"/>
      <c r="Q100" s="2"/>
    </row>
    <row r="101" spans="1:17" s="218" customFormat="1" ht="27.95" customHeight="1">
      <c r="A101" s="186"/>
      <c r="B101" s="1298" t="s">
        <v>60</v>
      </c>
      <c r="C101" s="2433"/>
      <c r="D101" s="2434"/>
      <c r="E101" s="217" t="s">
        <v>45</v>
      </c>
      <c r="F101" s="217"/>
      <c r="G101" s="308" t="s">
        <v>46</v>
      </c>
      <c r="H101" s="962">
        <v>0</v>
      </c>
      <c r="I101" s="962">
        <v>0</v>
      </c>
      <c r="J101" s="962">
        <f>SUM(H101:I101)</f>
        <v>0</v>
      </c>
      <c r="K101" s="1647"/>
      <c r="L101" s="1648"/>
      <c r="M101" s="1648"/>
      <c r="N101" s="1647"/>
      <c r="O101" s="1647"/>
      <c r="P101" s="2"/>
      <c r="Q101" s="2"/>
    </row>
    <row r="102" spans="1:17" s="218" customFormat="1" ht="27.95" customHeight="1">
      <c r="A102" s="129"/>
      <c r="B102" s="1298" t="s">
        <v>61</v>
      </c>
      <c r="C102" s="2433" t="s">
        <v>1161</v>
      </c>
      <c r="D102" s="2434"/>
      <c r="E102" s="217" t="s">
        <v>44</v>
      </c>
      <c r="F102" s="217"/>
      <c r="G102" s="217"/>
      <c r="H102" s="962">
        <v>0</v>
      </c>
      <c r="I102" s="962">
        <v>0</v>
      </c>
      <c r="J102" s="962">
        <f t="shared" ref="J102:J104" si="18">SUM(H102:I102)</f>
        <v>0</v>
      </c>
      <c r="K102" s="1647"/>
      <c r="L102" s="1648"/>
      <c r="M102" s="1648"/>
      <c r="N102" s="1647"/>
      <c r="O102" s="1647"/>
      <c r="P102" s="2"/>
      <c r="Q102" s="2"/>
    </row>
    <row r="103" spans="1:17" s="218" customFormat="1" ht="27.95" customHeight="1">
      <c r="A103" s="127"/>
      <c r="B103" s="1298" t="s">
        <v>52</v>
      </c>
      <c r="C103" s="2433"/>
      <c r="D103" s="2434"/>
      <c r="E103" s="217"/>
      <c r="F103" s="217"/>
      <c r="G103" s="217"/>
      <c r="H103" s="962">
        <v>0</v>
      </c>
      <c r="I103" s="962">
        <v>0</v>
      </c>
      <c r="J103" s="962">
        <f t="shared" si="18"/>
        <v>0</v>
      </c>
      <c r="K103" s="1647"/>
      <c r="L103" s="1648"/>
      <c r="M103" s="1648"/>
      <c r="N103" s="1647"/>
      <c r="O103" s="1647"/>
      <c r="P103" s="2"/>
      <c r="Q103" s="2"/>
    </row>
    <row r="104" spans="1:17" s="218" customFormat="1" ht="27.95" customHeight="1">
      <c r="A104" s="127"/>
      <c r="B104" s="1298" t="s">
        <v>62</v>
      </c>
      <c r="C104" s="2433"/>
      <c r="D104" s="2434"/>
      <c r="E104" s="217"/>
      <c r="F104" s="217"/>
      <c r="G104" s="217"/>
      <c r="H104" s="962">
        <f>SUM(H101:H103)</f>
        <v>0</v>
      </c>
      <c r="I104" s="962">
        <f t="shared" ref="I104" si="19">SUM(I101:I103)</f>
        <v>0</v>
      </c>
      <c r="J104" s="962">
        <f t="shared" si="18"/>
        <v>0</v>
      </c>
      <c r="K104" s="1647"/>
      <c r="L104" s="1648"/>
      <c r="M104" s="1648"/>
      <c r="N104" s="1647"/>
      <c r="O104" s="1647"/>
      <c r="P104" s="2"/>
      <c r="Q104" s="2"/>
    </row>
    <row r="105" spans="1:17" s="218" customFormat="1" ht="27.95" customHeight="1">
      <c r="A105" s="127"/>
      <c r="B105" s="1298"/>
      <c r="C105" s="1878"/>
      <c r="D105" s="1879"/>
      <c r="E105" s="217"/>
      <c r="F105" s="217"/>
      <c r="G105" s="217"/>
      <c r="H105" s="962"/>
      <c r="I105" s="962"/>
      <c r="J105" s="962"/>
      <c r="K105" s="1647"/>
      <c r="L105" s="1648"/>
      <c r="M105" s="1648"/>
      <c r="N105" s="1647"/>
      <c r="O105" s="1647"/>
      <c r="P105" s="2"/>
      <c r="Q105" s="2"/>
    </row>
    <row r="106" spans="1:17" s="218" customFormat="1" ht="27.95" customHeight="1">
      <c r="A106" s="577"/>
      <c r="B106" s="170" t="s">
        <v>1162</v>
      </c>
      <c r="C106" s="1650"/>
      <c r="D106" s="1651"/>
      <c r="E106" s="217" t="s">
        <v>24</v>
      </c>
      <c r="F106" s="217" t="s">
        <v>43</v>
      </c>
      <c r="G106" s="217" t="s">
        <v>44</v>
      </c>
      <c r="H106" s="1656"/>
      <c r="I106" s="1657"/>
      <c r="J106" s="1655"/>
      <c r="K106" s="1647"/>
      <c r="L106" s="1648"/>
      <c r="M106" s="1648"/>
      <c r="N106" s="1647"/>
      <c r="O106" s="1647"/>
      <c r="P106" s="2"/>
      <c r="Q106" s="2"/>
    </row>
    <row r="107" spans="1:17" s="218" customFormat="1" ht="27.95" customHeight="1">
      <c r="A107" s="577"/>
      <c r="B107" s="1298" t="s">
        <v>60</v>
      </c>
      <c r="C107" s="1658"/>
      <c r="D107" s="1659"/>
      <c r="E107" s="217" t="s">
        <v>45</v>
      </c>
      <c r="F107" s="217"/>
      <c r="G107" s="308" t="s">
        <v>46</v>
      </c>
      <c r="H107" s="962">
        <v>0</v>
      </c>
      <c r="I107" s="962">
        <v>0</v>
      </c>
      <c r="J107" s="962">
        <f t="shared" ref="J107" si="20">SUM(H107:I107)</f>
        <v>0</v>
      </c>
      <c r="K107" s="1647"/>
      <c r="L107" s="1648"/>
      <c r="M107" s="1648"/>
      <c r="N107" s="1647"/>
      <c r="O107" s="1647"/>
      <c r="P107" s="2"/>
      <c r="Q107" s="2"/>
    </row>
    <row r="108" spans="1:17" s="218" customFormat="1" ht="27.95" customHeight="1">
      <c r="A108" s="127"/>
      <c r="B108" s="1298" t="s">
        <v>61</v>
      </c>
      <c r="C108" s="2445" t="s">
        <v>1159</v>
      </c>
      <c r="D108" s="2446"/>
      <c r="E108" s="217" t="s">
        <v>44</v>
      </c>
      <c r="F108" s="217"/>
      <c r="G108" s="308"/>
      <c r="H108" s="962">
        <v>0</v>
      </c>
      <c r="I108" s="962">
        <v>0</v>
      </c>
      <c r="J108" s="962">
        <f>SUM(H108:I108)</f>
        <v>0</v>
      </c>
      <c r="K108" s="1647"/>
      <c r="L108" s="1648"/>
      <c r="M108" s="1648"/>
      <c r="N108" s="1647"/>
      <c r="O108" s="1647"/>
      <c r="P108" s="2"/>
      <c r="Q108" s="2"/>
    </row>
    <row r="109" spans="1:17" s="218" customFormat="1" ht="27.95" customHeight="1">
      <c r="A109" s="127"/>
      <c r="B109" s="1298" t="s">
        <v>52</v>
      </c>
      <c r="C109" s="1658"/>
      <c r="D109" s="1659"/>
      <c r="E109" s="217"/>
      <c r="F109" s="217"/>
      <c r="G109" s="217"/>
      <c r="H109" s="962">
        <v>0</v>
      </c>
      <c r="I109" s="962">
        <v>0</v>
      </c>
      <c r="J109" s="962">
        <f t="shared" ref="J109" si="21">SUM(H109:I109)</f>
        <v>0</v>
      </c>
      <c r="K109" s="1647"/>
      <c r="L109" s="1648"/>
      <c r="M109" s="1648"/>
      <c r="N109" s="1647"/>
      <c r="O109" s="1647"/>
      <c r="P109" s="2"/>
      <c r="Q109" s="2"/>
    </row>
    <row r="110" spans="1:17" s="218" customFormat="1" ht="27.95" customHeight="1">
      <c r="A110" s="127"/>
      <c r="B110" s="1298" t="s">
        <v>62</v>
      </c>
      <c r="C110" s="1658"/>
      <c r="D110" s="1659"/>
      <c r="E110" s="217"/>
      <c r="F110" s="217"/>
      <c r="G110" s="217"/>
      <c r="H110" s="962">
        <v>0</v>
      </c>
      <c r="I110" s="962">
        <v>0</v>
      </c>
      <c r="J110" s="962">
        <f t="shared" ref="J110" si="22">SUM(H110:I110)</f>
        <v>0</v>
      </c>
      <c r="K110" s="1647"/>
      <c r="L110" s="1648"/>
      <c r="M110" s="1648"/>
      <c r="N110" s="1647"/>
      <c r="O110" s="1647"/>
      <c r="P110" s="2"/>
      <c r="Q110" s="2"/>
    </row>
    <row r="111" spans="1:17" s="218" customFormat="1" ht="27.95" customHeight="1">
      <c r="A111" s="127"/>
      <c r="B111" s="1298"/>
      <c r="C111" s="1658"/>
      <c r="D111" s="1659"/>
      <c r="E111" s="217"/>
      <c r="F111" s="217"/>
      <c r="G111" s="217"/>
      <c r="H111" s="962"/>
      <c r="I111" s="962"/>
      <c r="J111" s="962"/>
      <c r="K111" s="1647"/>
      <c r="L111" s="1648"/>
      <c r="M111" s="1648"/>
      <c r="N111" s="1647"/>
      <c r="O111" s="1647"/>
      <c r="P111" s="2"/>
      <c r="Q111" s="2"/>
    </row>
    <row r="112" spans="1:17" s="218" customFormat="1" ht="27.95" customHeight="1">
      <c r="A112" s="127"/>
      <c r="B112" s="1298"/>
      <c r="C112" s="1658"/>
      <c r="D112" s="1659"/>
      <c r="E112" s="217"/>
      <c r="F112" s="217"/>
      <c r="G112" s="217"/>
      <c r="H112" s="962"/>
      <c r="I112" s="962"/>
      <c r="J112" s="962"/>
      <c r="K112" s="1647"/>
      <c r="L112" s="1648"/>
      <c r="M112" s="1648"/>
      <c r="N112" s="1647"/>
      <c r="O112" s="1647"/>
      <c r="P112" s="2"/>
      <c r="Q112" s="2"/>
    </row>
    <row r="113" spans="1:17" s="218" customFormat="1" ht="27.95" customHeight="1">
      <c r="A113" s="581" t="s">
        <v>584</v>
      </c>
      <c r="B113" s="2447" t="s">
        <v>65</v>
      </c>
      <c r="C113" s="2448"/>
      <c r="D113" s="2449"/>
      <c r="E113" s="196" t="s">
        <v>24</v>
      </c>
      <c r="F113" s="200" t="s">
        <v>43</v>
      </c>
      <c r="G113" s="196" t="s">
        <v>44</v>
      </c>
      <c r="H113" s="975"/>
      <c r="I113" s="976"/>
      <c r="J113" s="977"/>
      <c r="K113" s="1647"/>
      <c r="L113" s="1648"/>
      <c r="M113" s="1648"/>
      <c r="N113" s="1647"/>
      <c r="O113" s="1647"/>
      <c r="P113" s="2"/>
      <c r="Q113" s="2"/>
    </row>
    <row r="114" spans="1:17" s="218" customFormat="1" ht="27.95" customHeight="1">
      <c r="A114" s="581" t="s">
        <v>585</v>
      </c>
      <c r="B114" s="1887" t="s">
        <v>1170</v>
      </c>
      <c r="C114" s="1888"/>
      <c r="D114" s="1889"/>
      <c r="E114" s="196" t="s">
        <v>45</v>
      </c>
      <c r="F114" s="200"/>
      <c r="G114" s="196" t="s">
        <v>46</v>
      </c>
      <c r="H114" s="975"/>
      <c r="I114" s="976"/>
      <c r="J114" s="977"/>
      <c r="K114" s="1647"/>
      <c r="L114" s="1648"/>
      <c r="M114" s="1648"/>
      <c r="N114" s="1647"/>
      <c r="O114" s="1647"/>
      <c r="P114" s="2"/>
      <c r="Q114" s="2"/>
    </row>
    <row r="115" spans="1:17" s="218" customFormat="1" ht="27.95" customHeight="1">
      <c r="A115" s="132"/>
      <c r="B115" s="123" t="s">
        <v>67</v>
      </c>
      <c r="C115" s="233"/>
      <c r="D115" s="124" t="s">
        <v>68</v>
      </c>
      <c r="E115" s="196" t="s">
        <v>44</v>
      </c>
      <c r="F115" s="201"/>
      <c r="G115" s="196"/>
      <c r="H115" s="247">
        <v>0</v>
      </c>
      <c r="I115" s="247">
        <v>0</v>
      </c>
      <c r="J115" s="247">
        <f>SUM(H115:I115)</f>
        <v>0</v>
      </c>
      <c r="K115" s="1647"/>
      <c r="L115" s="1648"/>
      <c r="M115" s="1648"/>
      <c r="N115" s="1647"/>
      <c r="O115" s="1647"/>
      <c r="P115" s="2"/>
      <c r="Q115" s="2"/>
    </row>
    <row r="116" spans="1:17" s="218" customFormat="1" ht="27.95" customHeight="1">
      <c r="A116" s="132"/>
      <c r="B116" s="123" t="s">
        <v>48</v>
      </c>
      <c r="C116" s="233"/>
      <c r="D116" s="124" t="s">
        <v>68</v>
      </c>
      <c r="E116" s="196"/>
      <c r="F116" s="201"/>
      <c r="G116" s="196"/>
      <c r="H116" s="247">
        <v>0.01</v>
      </c>
      <c r="I116" s="247">
        <v>0</v>
      </c>
      <c r="J116" s="247">
        <f t="shared" ref="J116:J118" si="23">SUM(H116:I116)</f>
        <v>0.01</v>
      </c>
      <c r="K116" s="1647"/>
      <c r="L116" s="1648"/>
      <c r="M116" s="1648"/>
      <c r="N116" s="1647"/>
      <c r="O116" s="1647"/>
      <c r="P116" s="2"/>
      <c r="Q116" s="2"/>
    </row>
    <row r="117" spans="1:17" s="218" customFormat="1" ht="27.95" customHeight="1">
      <c r="A117" s="188"/>
      <c r="B117" s="123" t="s">
        <v>69</v>
      </c>
      <c r="C117" s="233"/>
      <c r="D117" s="124" t="s">
        <v>68</v>
      </c>
      <c r="E117" s="196"/>
      <c r="F117" s="201"/>
      <c r="G117" s="196"/>
      <c r="H117" s="247">
        <v>0</v>
      </c>
      <c r="I117" s="247">
        <v>0</v>
      </c>
      <c r="J117" s="247">
        <f t="shared" si="23"/>
        <v>0</v>
      </c>
      <c r="K117" s="1647"/>
      <c r="L117" s="1648"/>
      <c r="M117" s="1648"/>
      <c r="N117" s="1647"/>
      <c r="O117" s="1647"/>
      <c r="P117" s="2"/>
      <c r="Q117" s="2"/>
    </row>
    <row r="118" spans="1:17" s="218" customFormat="1" ht="27.95" customHeight="1">
      <c r="A118" s="133"/>
      <c r="B118" s="123" t="s">
        <v>66</v>
      </c>
      <c r="C118" s="233"/>
      <c r="D118" s="124" t="s">
        <v>68</v>
      </c>
      <c r="E118" s="196"/>
      <c r="F118" s="196"/>
      <c r="G118" s="196"/>
      <c r="H118" s="247">
        <f>SUM(H115:H117)</f>
        <v>0.01</v>
      </c>
      <c r="I118" s="247">
        <f t="shared" ref="I118" si="24">SUM(I115:I117)</f>
        <v>0</v>
      </c>
      <c r="J118" s="247">
        <f t="shared" si="23"/>
        <v>0.01</v>
      </c>
      <c r="K118" s="1647"/>
      <c r="L118" s="1648"/>
      <c r="M118" s="1648"/>
      <c r="N118" s="1647"/>
      <c r="O118" s="1647"/>
      <c r="P118" s="2"/>
      <c r="Q118" s="2"/>
    </row>
    <row r="119" spans="1:17" s="218" customFormat="1" ht="27.95" customHeight="1">
      <c r="A119" s="133"/>
      <c r="B119" s="246" t="s">
        <v>70</v>
      </c>
      <c r="C119" s="233"/>
      <c r="D119" s="124"/>
      <c r="E119" s="196"/>
      <c r="F119" s="196"/>
      <c r="G119" s="196"/>
      <c r="H119" s="247"/>
      <c r="I119" s="247"/>
      <c r="J119" s="247"/>
      <c r="K119" s="1647"/>
      <c r="L119" s="1648"/>
      <c r="M119" s="1648"/>
      <c r="N119" s="1647"/>
      <c r="O119" s="1647"/>
      <c r="P119" s="2"/>
      <c r="Q119" s="2"/>
    </row>
    <row r="120" spans="1:17" s="218" customFormat="1" ht="27.95" customHeight="1">
      <c r="A120" s="133"/>
      <c r="B120" s="123"/>
      <c r="C120" s="1684"/>
      <c r="D120" s="124"/>
      <c r="E120" s="196"/>
      <c r="F120" s="196"/>
      <c r="G120" s="196"/>
      <c r="H120" s="247"/>
      <c r="I120" s="247"/>
      <c r="J120" s="247"/>
      <c r="K120" s="1647"/>
      <c r="L120" s="1648"/>
      <c r="M120" s="1648"/>
      <c r="N120" s="1647"/>
      <c r="O120" s="1647"/>
      <c r="P120" s="2"/>
      <c r="Q120" s="2"/>
    </row>
    <row r="121" spans="1:17" s="218" customFormat="1" ht="27.95" customHeight="1">
      <c r="A121" s="133"/>
      <c r="B121" s="1874"/>
      <c r="C121" s="1684"/>
      <c r="D121" s="124"/>
      <c r="E121" s="196"/>
      <c r="F121" s="196"/>
      <c r="G121" s="196"/>
      <c r="H121" s="247"/>
      <c r="I121" s="247"/>
      <c r="J121" s="247"/>
      <c r="K121" s="1647"/>
      <c r="L121" s="1648"/>
      <c r="M121" s="1648"/>
      <c r="N121" s="1647"/>
      <c r="O121" s="1647"/>
      <c r="P121" s="2"/>
      <c r="Q121" s="2"/>
    </row>
    <row r="122" spans="1:17" s="218" customFormat="1" ht="27.95" customHeight="1">
      <c r="A122" s="133"/>
      <c r="B122" s="1874"/>
      <c r="C122" s="1684"/>
      <c r="D122" s="124"/>
      <c r="E122" s="196"/>
      <c r="F122" s="196"/>
      <c r="G122" s="196"/>
      <c r="H122" s="247"/>
      <c r="I122" s="247"/>
      <c r="J122" s="247"/>
      <c r="K122" s="1647"/>
      <c r="L122" s="1648"/>
      <c r="M122" s="1648"/>
      <c r="N122" s="1647"/>
      <c r="O122" s="1647"/>
      <c r="P122" s="2"/>
      <c r="Q122" s="2"/>
    </row>
    <row r="123" spans="1:17" s="218" customFormat="1" ht="27.95" customHeight="1">
      <c r="A123" s="133"/>
      <c r="B123" s="1874"/>
      <c r="C123" s="1684"/>
      <c r="D123" s="124"/>
      <c r="E123" s="196"/>
      <c r="F123" s="196"/>
      <c r="G123" s="196"/>
      <c r="H123" s="247"/>
      <c r="I123" s="247"/>
      <c r="J123" s="247"/>
      <c r="K123" s="1647"/>
      <c r="L123" s="1648"/>
      <c r="M123" s="1648"/>
      <c r="N123" s="1647"/>
      <c r="O123" s="1647"/>
      <c r="P123" s="2"/>
      <c r="Q123" s="2"/>
    </row>
    <row r="124" spans="1:17" s="218" customFormat="1" ht="27.95" customHeight="1">
      <c r="A124" s="2001"/>
      <c r="B124" s="2002"/>
      <c r="C124" s="2003"/>
      <c r="D124" s="2004"/>
      <c r="E124" s="293"/>
      <c r="F124" s="293"/>
      <c r="G124" s="293"/>
      <c r="H124" s="442"/>
      <c r="I124" s="442"/>
      <c r="J124" s="442"/>
      <c r="K124" s="1647"/>
      <c r="L124" s="1648"/>
      <c r="M124" s="1648"/>
      <c r="N124" s="1647"/>
      <c r="O124" s="1647"/>
      <c r="P124" s="2"/>
      <c r="Q124" s="2"/>
    </row>
    <row r="125" spans="1:17" s="218" customFormat="1" ht="27.95" customHeight="1">
      <c r="A125" s="2008" t="s">
        <v>583</v>
      </c>
      <c r="B125" s="2009" t="s">
        <v>1163</v>
      </c>
      <c r="C125" s="2010"/>
      <c r="D125" s="2011"/>
      <c r="E125" s="2012" t="s">
        <v>24</v>
      </c>
      <c r="F125" s="2013" t="s">
        <v>43</v>
      </c>
      <c r="G125" s="190" t="s">
        <v>44</v>
      </c>
      <c r="H125" s="2014"/>
      <c r="I125" s="2015"/>
      <c r="J125" s="2016"/>
      <c r="K125" s="1647"/>
      <c r="L125" s="1648"/>
      <c r="M125" s="1648"/>
      <c r="N125" s="1647"/>
      <c r="O125" s="1647"/>
      <c r="P125" s="2"/>
      <c r="Q125" s="2"/>
    </row>
    <row r="126" spans="1:17" s="218" customFormat="1" ht="27.95" customHeight="1">
      <c r="A126" s="567" t="s">
        <v>582</v>
      </c>
      <c r="B126" s="1674" t="s">
        <v>67</v>
      </c>
      <c r="C126" s="1796">
        <v>420</v>
      </c>
      <c r="D126" s="124" t="s">
        <v>68</v>
      </c>
      <c r="E126" s="195" t="s">
        <v>45</v>
      </c>
      <c r="F126" s="200"/>
      <c r="G126" s="196" t="s">
        <v>46</v>
      </c>
      <c r="H126" s="247">
        <v>0</v>
      </c>
      <c r="I126" s="247">
        <v>0</v>
      </c>
      <c r="J126" s="247">
        <f>SUM(H126:I126)</f>
        <v>0</v>
      </c>
      <c r="K126" s="1647"/>
      <c r="L126" s="1648"/>
      <c r="M126" s="1648"/>
      <c r="N126" s="1647"/>
      <c r="O126" s="1647"/>
      <c r="P126" s="2"/>
      <c r="Q126" s="2"/>
    </row>
    <row r="127" spans="1:17" s="218" customFormat="1" ht="27.95" customHeight="1">
      <c r="A127" s="127"/>
      <c r="B127" s="1674" t="s">
        <v>48</v>
      </c>
      <c r="C127" s="1796">
        <v>338.65</v>
      </c>
      <c r="D127" s="124" t="s">
        <v>68</v>
      </c>
      <c r="E127" s="195" t="s">
        <v>44</v>
      </c>
      <c r="F127" s="195"/>
      <c r="G127" s="195"/>
      <c r="H127" s="247">
        <v>0</v>
      </c>
      <c r="I127" s="247">
        <v>0</v>
      </c>
      <c r="J127" s="247">
        <f t="shared" ref="J127:J129" si="25">SUM(H127:I127)</f>
        <v>0</v>
      </c>
      <c r="K127" s="1647"/>
      <c r="L127" s="1648"/>
      <c r="M127" s="1648"/>
      <c r="N127" s="1647"/>
      <c r="O127" s="1647"/>
      <c r="P127" s="2"/>
      <c r="Q127" s="2"/>
    </row>
    <row r="128" spans="1:17" s="218" customFormat="1" ht="27.95" customHeight="1">
      <c r="A128" s="127"/>
      <c r="B128" s="1674" t="s">
        <v>69</v>
      </c>
      <c r="C128" s="1796">
        <v>443.51</v>
      </c>
      <c r="D128" s="124" t="s">
        <v>68</v>
      </c>
      <c r="E128" s="195"/>
      <c r="F128" s="200"/>
      <c r="G128" s="196"/>
      <c r="H128" s="247">
        <v>0</v>
      </c>
      <c r="I128" s="247">
        <v>0</v>
      </c>
      <c r="J128" s="247">
        <f t="shared" si="25"/>
        <v>0</v>
      </c>
      <c r="K128" s="1647"/>
      <c r="L128" s="1648"/>
      <c r="M128" s="1648"/>
      <c r="N128" s="1647"/>
      <c r="O128" s="1647"/>
      <c r="P128" s="2"/>
      <c r="Q128" s="2"/>
    </row>
    <row r="129" spans="1:17" s="218" customFormat="1" ht="27.95" customHeight="1">
      <c r="A129" s="127"/>
      <c r="B129" s="1674" t="s">
        <v>66</v>
      </c>
      <c r="C129" s="1796">
        <f>SUM(C126:C128)</f>
        <v>1202.1599999999999</v>
      </c>
      <c r="D129" s="124" t="s">
        <v>68</v>
      </c>
      <c r="E129" s="195"/>
      <c r="F129" s="200"/>
      <c r="G129" s="196"/>
      <c r="H129" s="247">
        <f>SUM(H126:H128)</f>
        <v>0</v>
      </c>
      <c r="I129" s="247">
        <f t="shared" ref="I129" si="26">SUM(I126:I128)</f>
        <v>0</v>
      </c>
      <c r="J129" s="247">
        <f t="shared" si="25"/>
        <v>0</v>
      </c>
      <c r="K129" s="1647"/>
      <c r="L129" s="1648"/>
      <c r="M129" s="1648"/>
      <c r="N129" s="1647"/>
      <c r="O129" s="1647"/>
      <c r="P129" s="2"/>
      <c r="Q129" s="2"/>
    </row>
    <row r="130" spans="1:17" s="218" customFormat="1" ht="27.95" customHeight="1">
      <c r="A130" s="127"/>
      <c r="B130" s="1675" t="s">
        <v>1314</v>
      </c>
      <c r="C130" s="226"/>
      <c r="D130" s="124"/>
      <c r="E130" s="195"/>
      <c r="F130" s="200"/>
      <c r="G130" s="196"/>
      <c r="H130" s="247"/>
      <c r="I130" s="247"/>
      <c r="J130" s="247"/>
      <c r="K130" s="1647"/>
      <c r="L130" s="1648"/>
      <c r="M130" s="1648"/>
      <c r="N130" s="1647"/>
      <c r="O130" s="1647"/>
      <c r="P130" s="2"/>
      <c r="Q130" s="2"/>
    </row>
    <row r="131" spans="1:17" s="218" customFormat="1" ht="27.95" customHeight="1">
      <c r="A131" s="127"/>
      <c r="B131" s="1685"/>
      <c r="C131" s="226"/>
      <c r="D131" s="124"/>
      <c r="E131" s="195"/>
      <c r="F131" s="200"/>
      <c r="G131" s="196"/>
      <c r="H131" s="247"/>
      <c r="I131" s="247"/>
      <c r="J131" s="247"/>
      <c r="K131" s="1647"/>
      <c r="L131" s="1648"/>
      <c r="M131" s="1648"/>
      <c r="N131" s="1647"/>
      <c r="O131" s="1647"/>
      <c r="P131" s="2"/>
      <c r="Q131" s="2"/>
    </row>
    <row r="132" spans="1:17" s="218" customFormat="1" ht="27.95" customHeight="1">
      <c r="A132" s="567"/>
      <c r="B132" s="1676" t="s">
        <v>1164</v>
      </c>
      <c r="C132" s="862"/>
      <c r="D132" s="848"/>
      <c r="E132" s="195" t="s">
        <v>24</v>
      </c>
      <c r="F132" s="200" t="s">
        <v>43</v>
      </c>
      <c r="G132" s="196" t="s">
        <v>44</v>
      </c>
      <c r="H132" s="970"/>
      <c r="I132" s="971"/>
      <c r="J132" s="969"/>
      <c r="K132" s="1647"/>
      <c r="L132" s="1648"/>
      <c r="M132" s="1648"/>
      <c r="N132" s="1647"/>
      <c r="O132" s="1647"/>
      <c r="P132" s="2"/>
      <c r="Q132" s="2"/>
    </row>
    <row r="133" spans="1:17" s="218" customFormat="1" ht="27.95" customHeight="1">
      <c r="A133" s="567"/>
      <c r="B133" s="1676" t="s">
        <v>1171</v>
      </c>
      <c r="C133" s="862"/>
      <c r="D133" s="848"/>
      <c r="E133" s="195" t="s">
        <v>45</v>
      </c>
      <c r="F133" s="200"/>
      <c r="G133" s="196" t="s">
        <v>46</v>
      </c>
      <c r="H133" s="970"/>
      <c r="I133" s="971"/>
      <c r="J133" s="969"/>
      <c r="K133" s="1647"/>
      <c r="L133" s="1648"/>
      <c r="M133" s="1648"/>
      <c r="N133" s="1648"/>
      <c r="O133" s="1647"/>
      <c r="P133" s="2"/>
      <c r="Q133" s="2"/>
    </row>
    <row r="134" spans="1:17" s="218" customFormat="1" ht="27.95" customHeight="1">
      <c r="A134" s="129"/>
      <c r="B134" s="1350" t="s">
        <v>72</v>
      </c>
      <c r="C134" s="189"/>
      <c r="D134" s="124"/>
      <c r="E134" s="195" t="s">
        <v>44</v>
      </c>
      <c r="F134" s="200"/>
      <c r="G134" s="196"/>
      <c r="H134" s="970"/>
      <c r="I134" s="971"/>
      <c r="J134" s="969"/>
      <c r="K134" s="1660"/>
      <c r="L134" s="1648"/>
      <c r="M134" s="1660"/>
      <c r="N134" s="1648"/>
      <c r="O134" s="1647"/>
      <c r="P134" s="2"/>
      <c r="Q134" s="2"/>
    </row>
    <row r="135" spans="1:17" s="218" customFormat="1" ht="27.95" customHeight="1">
      <c r="A135" s="1677"/>
      <c r="B135" s="206" t="s">
        <v>67</v>
      </c>
      <c r="C135" s="227">
        <v>32</v>
      </c>
      <c r="D135" s="124" t="s">
        <v>63</v>
      </c>
      <c r="E135" s="195"/>
      <c r="F135" s="200"/>
      <c r="G135" s="196"/>
      <c r="H135" s="247">
        <v>6.0999999999999999E-2</v>
      </c>
      <c r="I135" s="247">
        <v>0</v>
      </c>
      <c r="J135" s="247">
        <f>SUM(H135:I135)</f>
        <v>6.0999999999999999E-2</v>
      </c>
      <c r="K135" s="1661"/>
      <c r="L135" s="1648"/>
      <c r="M135" s="1661"/>
      <c r="N135" s="1648"/>
      <c r="O135" s="1647"/>
      <c r="P135" s="2"/>
      <c r="Q135" s="2"/>
    </row>
    <row r="136" spans="1:17" s="218" customFormat="1" ht="27.95" customHeight="1">
      <c r="A136" s="1677"/>
      <c r="B136" s="206" t="s">
        <v>48</v>
      </c>
      <c r="C136" s="227">
        <v>32</v>
      </c>
      <c r="D136" s="124" t="s">
        <v>63</v>
      </c>
      <c r="E136" s="195"/>
      <c r="F136" s="200"/>
      <c r="G136" s="196"/>
      <c r="H136" s="247">
        <v>6.3E-2</v>
      </c>
      <c r="I136" s="247">
        <v>0</v>
      </c>
      <c r="J136" s="247">
        <f t="shared" ref="J136:J138" si="27">SUM(H136:I136)</f>
        <v>6.3E-2</v>
      </c>
      <c r="K136" s="1661"/>
      <c r="L136" s="1648"/>
      <c r="M136" s="1661"/>
      <c r="N136" s="1648"/>
      <c r="O136" s="1647"/>
      <c r="P136" s="2"/>
      <c r="Q136" s="2"/>
    </row>
    <row r="137" spans="1:17" s="218" customFormat="1" ht="27.95" customHeight="1">
      <c r="A137" s="1677"/>
      <c r="B137" s="206" t="s">
        <v>69</v>
      </c>
      <c r="C137" s="227">
        <v>32</v>
      </c>
      <c r="D137" s="124" t="s">
        <v>63</v>
      </c>
      <c r="E137" s="195"/>
      <c r="F137" s="195"/>
      <c r="G137" s="195"/>
      <c r="H137" s="247">
        <v>6.0999999999999999E-2</v>
      </c>
      <c r="I137" s="247">
        <v>0</v>
      </c>
      <c r="J137" s="247">
        <f t="shared" si="27"/>
        <v>6.0999999999999999E-2</v>
      </c>
      <c r="K137" s="1647"/>
      <c r="L137" s="1648"/>
      <c r="M137" s="1648"/>
      <c r="N137" s="1648"/>
      <c r="O137" s="1647"/>
      <c r="P137" s="2"/>
      <c r="Q137" s="2"/>
    </row>
    <row r="138" spans="1:17" s="218" customFormat="1" ht="27.95" customHeight="1">
      <c r="A138" s="1677"/>
      <c r="B138" s="206" t="s">
        <v>66</v>
      </c>
      <c r="C138" s="227">
        <v>32</v>
      </c>
      <c r="D138" s="124" t="s">
        <v>63</v>
      </c>
      <c r="E138" s="195"/>
      <c r="F138" s="195"/>
      <c r="G138" s="195"/>
      <c r="H138" s="247">
        <f>SUM(H135:H137)</f>
        <v>0.185</v>
      </c>
      <c r="I138" s="247">
        <f t="shared" ref="I138" si="28">SUM(I135:I137)</f>
        <v>0</v>
      </c>
      <c r="J138" s="247">
        <f t="shared" si="27"/>
        <v>0.185</v>
      </c>
      <c r="K138" s="1647"/>
      <c r="L138" s="1648"/>
      <c r="M138" s="1648"/>
      <c r="N138" s="1648"/>
      <c r="O138" s="1647"/>
      <c r="P138" s="2"/>
      <c r="Q138" s="2"/>
    </row>
    <row r="139" spans="1:17" s="218" customFormat="1" ht="27.95" customHeight="1">
      <c r="A139" s="127"/>
      <c r="B139" s="1548" t="s">
        <v>1314</v>
      </c>
      <c r="C139" s="227"/>
      <c r="D139" s="124"/>
      <c r="E139" s="195"/>
      <c r="F139" s="195"/>
      <c r="G139" s="195"/>
      <c r="H139" s="247"/>
      <c r="I139" s="247"/>
      <c r="J139" s="247"/>
      <c r="K139" s="1647"/>
      <c r="L139" s="1648"/>
      <c r="M139" s="1648"/>
      <c r="N139" s="1648"/>
      <c r="O139" s="1647"/>
      <c r="P139" s="2"/>
      <c r="Q139" s="2"/>
    </row>
    <row r="140" spans="1:17" s="218" customFormat="1" ht="27.95" customHeight="1">
      <c r="A140" s="127"/>
      <c r="B140" s="206"/>
      <c r="C140" s="227"/>
      <c r="D140" s="124"/>
      <c r="E140" s="195"/>
      <c r="F140" s="195"/>
      <c r="G140" s="195"/>
      <c r="H140" s="247"/>
      <c r="I140" s="247"/>
      <c r="J140" s="247"/>
      <c r="K140" s="2444"/>
      <c r="L140" s="2444"/>
      <c r="M140" s="1648"/>
      <c r="N140" s="1647"/>
      <c r="O140" s="1647"/>
      <c r="P140" s="2"/>
      <c r="Q140" s="2"/>
    </row>
    <row r="141" spans="1:17" s="218" customFormat="1" ht="27.95" customHeight="1">
      <c r="A141" s="567"/>
      <c r="B141" s="565" t="s">
        <v>1165</v>
      </c>
      <c r="C141" s="862"/>
      <c r="D141" s="848"/>
      <c r="E141" s="195" t="s">
        <v>24</v>
      </c>
      <c r="F141" s="200" t="s">
        <v>43</v>
      </c>
      <c r="G141" s="196" t="s">
        <v>44</v>
      </c>
      <c r="H141" s="970"/>
      <c r="I141" s="971"/>
      <c r="J141" s="969"/>
      <c r="K141" s="1647"/>
      <c r="L141" s="1648"/>
      <c r="M141" s="1648"/>
      <c r="N141" s="1647"/>
      <c r="O141" s="1647"/>
      <c r="P141" s="2"/>
      <c r="Q141" s="2"/>
    </row>
    <row r="142" spans="1:17" s="218" customFormat="1" ht="27.95" customHeight="1">
      <c r="A142" s="567"/>
      <c r="B142" s="565" t="s">
        <v>1172</v>
      </c>
      <c r="C142" s="861"/>
      <c r="D142" s="848"/>
      <c r="E142" s="195" t="s">
        <v>45</v>
      </c>
      <c r="F142" s="200"/>
      <c r="G142" s="196" t="s">
        <v>46</v>
      </c>
      <c r="H142" s="970"/>
      <c r="I142" s="971"/>
      <c r="J142" s="969"/>
      <c r="K142" s="1647"/>
      <c r="L142" s="1648"/>
      <c r="M142" s="1648"/>
      <c r="N142" s="1647"/>
      <c r="O142" s="1647"/>
      <c r="P142" s="2"/>
      <c r="Q142" s="2"/>
    </row>
    <row r="143" spans="1:17" s="218" customFormat="1" ht="27.95" customHeight="1">
      <c r="A143" s="127"/>
      <c r="B143" s="206" t="s">
        <v>67</v>
      </c>
      <c r="C143" s="227">
        <v>90</v>
      </c>
      <c r="D143" s="124" t="s">
        <v>63</v>
      </c>
      <c r="E143" s="195" t="s">
        <v>44</v>
      </c>
      <c r="F143" s="200"/>
      <c r="G143" s="196"/>
      <c r="H143" s="247">
        <v>6.0999999999999999E-2</v>
      </c>
      <c r="I143" s="247">
        <v>0</v>
      </c>
      <c r="J143" s="247">
        <f>SUM(H143:I143)</f>
        <v>6.0999999999999999E-2</v>
      </c>
      <c r="K143" s="1647"/>
      <c r="L143" s="1648"/>
      <c r="M143" s="1648"/>
      <c r="N143" s="1647"/>
      <c r="O143" s="1647"/>
      <c r="P143" s="2"/>
      <c r="Q143" s="2"/>
    </row>
    <row r="144" spans="1:17" s="218" customFormat="1" ht="27.95" customHeight="1">
      <c r="A144" s="127"/>
      <c r="B144" s="206" t="s">
        <v>48</v>
      </c>
      <c r="C144" s="227">
        <v>90</v>
      </c>
      <c r="D144" s="124" t="s">
        <v>63</v>
      </c>
      <c r="E144" s="1681"/>
      <c r="F144" s="200"/>
      <c r="G144" s="196"/>
      <c r="H144" s="247">
        <v>6.3E-2</v>
      </c>
      <c r="I144" s="247">
        <v>0</v>
      </c>
      <c r="J144" s="247">
        <f t="shared" ref="J144:J146" si="29">SUM(H144:I144)</f>
        <v>6.3E-2</v>
      </c>
      <c r="K144" s="1647"/>
      <c r="L144" s="1648"/>
      <c r="M144" s="1648"/>
      <c r="N144" s="1647"/>
      <c r="O144" s="1647"/>
      <c r="P144" s="2"/>
      <c r="Q144" s="2"/>
    </row>
    <row r="145" spans="1:17" s="218" customFormat="1" ht="27.95" customHeight="1">
      <c r="A145" s="127"/>
      <c r="B145" s="206" t="s">
        <v>69</v>
      </c>
      <c r="C145" s="227">
        <v>90</v>
      </c>
      <c r="D145" s="124" t="s">
        <v>63</v>
      </c>
      <c r="E145" s="195"/>
      <c r="F145" s="195"/>
      <c r="G145" s="195"/>
      <c r="H145" s="247">
        <v>6.0999999999999999E-2</v>
      </c>
      <c r="I145" s="247">
        <v>0</v>
      </c>
      <c r="J145" s="247">
        <f t="shared" si="29"/>
        <v>6.0999999999999999E-2</v>
      </c>
      <c r="K145" s="1647"/>
      <c r="L145" s="1648"/>
      <c r="M145" s="1648"/>
      <c r="N145" s="1647"/>
      <c r="O145" s="1647"/>
      <c r="P145" s="2"/>
      <c r="Q145" s="2"/>
    </row>
    <row r="146" spans="1:17" s="218" customFormat="1" ht="27.95" customHeight="1">
      <c r="A146" s="127"/>
      <c r="B146" s="206" t="s">
        <v>66</v>
      </c>
      <c r="C146" s="227">
        <v>90</v>
      </c>
      <c r="D146" s="124" t="s">
        <v>63</v>
      </c>
      <c r="E146" s="195"/>
      <c r="F146" s="195"/>
      <c r="G146" s="195"/>
      <c r="H146" s="247">
        <f>SUM(H143:H145)</f>
        <v>0.185</v>
      </c>
      <c r="I146" s="247">
        <f t="shared" ref="I146" si="30">SUM(I143:I145)</f>
        <v>0</v>
      </c>
      <c r="J146" s="247">
        <f t="shared" si="29"/>
        <v>0.185</v>
      </c>
      <c r="K146" s="2444"/>
      <c r="L146" s="2444"/>
      <c r="M146" s="1648"/>
      <c r="N146" s="1647"/>
      <c r="O146" s="1647"/>
      <c r="P146" s="2"/>
      <c r="Q146" s="2"/>
    </row>
    <row r="147" spans="1:17" s="218" customFormat="1" ht="27.95" customHeight="1">
      <c r="A147" s="127"/>
      <c r="B147" s="1548" t="s">
        <v>1314</v>
      </c>
      <c r="C147" s="227"/>
      <c r="D147" s="124"/>
      <c r="E147" s="195"/>
      <c r="F147" s="195"/>
      <c r="G147" s="195"/>
      <c r="H147" s="247"/>
      <c r="I147" s="247"/>
      <c r="J147" s="247"/>
      <c r="K147" s="1647"/>
      <c r="L147" s="1648"/>
      <c r="M147" s="1648"/>
      <c r="N147" s="1647"/>
      <c r="O147" s="1647"/>
      <c r="P147" s="2"/>
      <c r="Q147" s="2"/>
    </row>
    <row r="148" spans="1:17" s="218" customFormat="1" ht="27.95" customHeight="1">
      <c r="A148" s="127"/>
      <c r="B148" s="206"/>
      <c r="C148" s="227"/>
      <c r="D148" s="124"/>
      <c r="E148" s="195"/>
      <c r="F148" s="195"/>
      <c r="G148" s="195"/>
      <c r="H148" s="247"/>
      <c r="I148" s="247"/>
      <c r="J148" s="247"/>
      <c r="K148" s="1647"/>
      <c r="L148" s="1648"/>
      <c r="M148" s="1648"/>
      <c r="N148" s="1647"/>
      <c r="O148" s="1647"/>
      <c r="P148" s="2"/>
      <c r="Q148" s="2"/>
    </row>
    <row r="149" spans="1:17" s="218" customFormat="1" ht="27.95" customHeight="1">
      <c r="A149" s="567"/>
      <c r="B149" s="2441" t="s">
        <v>1173</v>
      </c>
      <c r="C149" s="2442"/>
      <c r="D149" s="2443"/>
      <c r="E149" s="217" t="s">
        <v>24</v>
      </c>
      <c r="F149" s="1853" t="s">
        <v>43</v>
      </c>
      <c r="G149" s="308" t="s">
        <v>44</v>
      </c>
      <c r="H149" s="1682"/>
      <c r="I149" s="1678"/>
      <c r="J149" s="1678"/>
      <c r="K149" s="1647"/>
      <c r="L149" s="1648"/>
      <c r="M149" s="1648"/>
      <c r="N149" s="1647"/>
      <c r="O149" s="1647"/>
      <c r="P149" s="2"/>
      <c r="Q149" s="2"/>
    </row>
    <row r="150" spans="1:17" s="218" customFormat="1" ht="27.95" customHeight="1">
      <c r="A150" s="567"/>
      <c r="B150" s="1884" t="s">
        <v>1174</v>
      </c>
      <c r="C150" s="1884"/>
      <c r="D150" s="1884"/>
      <c r="E150" s="217" t="s">
        <v>45</v>
      </c>
      <c r="F150" s="1853"/>
      <c r="G150" s="308" t="s">
        <v>46</v>
      </c>
      <c r="H150" s="1682"/>
      <c r="I150" s="1678"/>
      <c r="J150" s="1678"/>
      <c r="K150" s="1647"/>
      <c r="L150" s="1648"/>
      <c r="M150" s="1648"/>
      <c r="N150" s="1647"/>
      <c r="O150" s="1647"/>
      <c r="P150" s="2"/>
      <c r="Q150" s="2"/>
    </row>
    <row r="151" spans="1:17" s="218" customFormat="1" ht="27.95" customHeight="1">
      <c r="A151" s="1678"/>
      <c r="B151" s="1679" t="s">
        <v>67</v>
      </c>
      <c r="C151" s="1680">
        <v>50</v>
      </c>
      <c r="D151" s="1167" t="s">
        <v>63</v>
      </c>
      <c r="E151" s="217" t="s">
        <v>44</v>
      </c>
      <c r="F151" s="1854"/>
      <c r="G151" s="1855"/>
      <c r="H151" s="1687">
        <v>0</v>
      </c>
      <c r="I151" s="1688">
        <v>0</v>
      </c>
      <c r="J151" s="1688">
        <v>0</v>
      </c>
      <c r="K151" s="1647"/>
      <c r="L151" s="1648"/>
      <c r="M151" s="1648"/>
      <c r="N151" s="1647"/>
      <c r="O151" s="1647"/>
      <c r="P151" s="2"/>
      <c r="Q151" s="2"/>
    </row>
    <row r="152" spans="1:17" s="218" customFormat="1" ht="27.95" customHeight="1">
      <c r="A152" s="1678"/>
      <c r="B152" s="1679" t="s">
        <v>48</v>
      </c>
      <c r="C152" s="1680">
        <v>50</v>
      </c>
      <c r="D152" s="1167" t="s">
        <v>63</v>
      </c>
      <c r="E152" s="195"/>
      <c r="F152" s="1681"/>
      <c r="G152" s="1678"/>
      <c r="H152" s="1687">
        <v>0</v>
      </c>
      <c r="I152" s="1688">
        <v>0</v>
      </c>
      <c r="J152" s="1688">
        <v>0</v>
      </c>
      <c r="K152" s="1647"/>
      <c r="L152" s="1648"/>
      <c r="M152" s="1648"/>
      <c r="N152" s="1647"/>
      <c r="O152" s="1647"/>
      <c r="P152" s="2"/>
      <c r="Q152" s="2"/>
    </row>
    <row r="153" spans="1:17" s="218" customFormat="1" ht="27.95" customHeight="1">
      <c r="A153" s="1678"/>
      <c r="B153" s="1679" t="s">
        <v>69</v>
      </c>
      <c r="C153" s="1680">
        <v>50</v>
      </c>
      <c r="D153" s="1167" t="s">
        <v>63</v>
      </c>
      <c r="E153" s="1678"/>
      <c r="F153" s="1681"/>
      <c r="G153" s="1678"/>
      <c r="H153" s="1687">
        <v>0</v>
      </c>
      <c r="I153" s="1688">
        <v>0</v>
      </c>
      <c r="J153" s="1688">
        <v>0</v>
      </c>
      <c r="K153" s="1647"/>
      <c r="L153" s="1648"/>
      <c r="M153" s="1648"/>
      <c r="N153" s="1647"/>
      <c r="O153" s="1647"/>
      <c r="P153" s="2"/>
      <c r="Q153" s="2"/>
    </row>
    <row r="154" spans="1:17" s="218" customFormat="1" ht="27.95" customHeight="1">
      <c r="A154" s="1678"/>
      <c r="B154" s="1679" t="s">
        <v>66</v>
      </c>
      <c r="C154" s="1680">
        <v>50</v>
      </c>
      <c r="D154" s="1167" t="s">
        <v>63</v>
      </c>
      <c r="E154" s="1678"/>
      <c r="F154" s="1681"/>
      <c r="G154" s="1678"/>
      <c r="H154" s="1687">
        <v>0</v>
      </c>
      <c r="I154" s="1688">
        <v>0</v>
      </c>
      <c r="J154" s="1688">
        <v>0</v>
      </c>
      <c r="K154" s="1647"/>
      <c r="L154" s="1648"/>
      <c r="M154" s="1648"/>
      <c r="N154" s="1647"/>
      <c r="O154" s="1647"/>
      <c r="P154" s="2"/>
      <c r="Q154" s="2"/>
    </row>
    <row r="155" spans="1:17" s="218" customFormat="1" ht="27.95" customHeight="1">
      <c r="A155" s="2017"/>
      <c r="B155" s="2018" t="s">
        <v>1314</v>
      </c>
      <c r="C155" s="2019"/>
      <c r="D155" s="2020"/>
      <c r="E155" s="2017"/>
      <c r="F155" s="2021"/>
      <c r="G155" s="2017"/>
      <c r="H155" s="2022"/>
      <c r="I155" s="2017"/>
      <c r="J155" s="2017"/>
      <c r="K155" s="1647"/>
      <c r="L155" s="1648"/>
      <c r="M155" s="1648"/>
      <c r="N155" s="1647"/>
      <c r="O155" s="1647"/>
      <c r="P155" s="2"/>
      <c r="Q155" s="2"/>
    </row>
    <row r="156" spans="1:17" s="218" customFormat="1" ht="27.95" customHeight="1">
      <c r="A156" s="2005"/>
      <c r="B156" s="2006"/>
      <c r="C156" s="2006"/>
      <c r="D156" s="2006"/>
      <c r="E156" s="2005"/>
      <c r="F156" s="2006"/>
      <c r="G156" s="2005"/>
      <c r="H156" s="2007"/>
      <c r="I156" s="2005"/>
      <c r="J156" s="2005"/>
      <c r="K156" s="1647"/>
      <c r="L156" s="1648"/>
      <c r="M156" s="1648"/>
      <c r="N156" s="1647"/>
      <c r="O156" s="1647"/>
      <c r="P156" s="2"/>
      <c r="Q156" s="2"/>
    </row>
    <row r="157" spans="1:17" s="218" customFormat="1" ht="27.95" customHeight="1">
      <c r="A157" s="127"/>
      <c r="B157" s="569"/>
      <c r="C157" s="1479"/>
      <c r="D157" s="580"/>
      <c r="E157" s="195"/>
      <c r="F157" s="195"/>
      <c r="G157" s="195"/>
      <c r="H157" s="247"/>
      <c r="I157" s="247"/>
      <c r="J157" s="247"/>
      <c r="K157" s="2"/>
      <c r="L157" s="1293"/>
      <c r="M157" s="43"/>
      <c r="N157" s="2"/>
      <c r="O157" s="2"/>
      <c r="P157" s="2"/>
      <c r="Q157" s="2"/>
    </row>
    <row r="158" spans="1:17" s="218" customFormat="1" ht="27.95" customHeight="1">
      <c r="A158" s="127"/>
      <c r="B158" s="569"/>
      <c r="C158" s="1479"/>
      <c r="D158" s="580"/>
      <c r="E158" s="195"/>
      <c r="F158" s="195"/>
      <c r="G158" s="195"/>
      <c r="H158" s="247"/>
      <c r="I158" s="247"/>
      <c r="J158" s="247"/>
      <c r="K158" s="2"/>
      <c r="L158" s="1293"/>
      <c r="M158" s="43"/>
      <c r="N158" s="2"/>
      <c r="O158" s="2"/>
      <c r="P158" s="2"/>
      <c r="Q158" s="2"/>
    </row>
    <row r="159" spans="1:17" s="218" customFormat="1" ht="27.95" customHeight="1">
      <c r="A159" s="127"/>
      <c r="B159" s="569"/>
      <c r="C159" s="1479"/>
      <c r="D159" s="580"/>
      <c r="E159" s="195"/>
      <c r="F159" s="195"/>
      <c r="G159" s="195"/>
      <c r="H159" s="247"/>
      <c r="I159" s="247"/>
      <c r="J159" s="247"/>
      <c r="K159" s="2"/>
      <c r="L159" s="1293"/>
      <c r="M159" s="43"/>
      <c r="N159" s="2"/>
      <c r="O159" s="2"/>
      <c r="P159" s="2"/>
      <c r="Q159" s="2"/>
    </row>
    <row r="160" spans="1:17" s="218" customFormat="1" ht="27.95" customHeight="1">
      <c r="A160" s="127"/>
      <c r="B160" s="569"/>
      <c r="C160" s="1479"/>
      <c r="D160" s="580"/>
      <c r="E160" s="195"/>
      <c r="F160" s="195"/>
      <c r="G160" s="195"/>
      <c r="H160" s="247"/>
      <c r="I160" s="247"/>
      <c r="J160" s="247"/>
      <c r="K160" s="2"/>
      <c r="L160" s="1293"/>
      <c r="M160" s="43"/>
      <c r="N160" s="2"/>
      <c r="O160" s="2"/>
      <c r="P160" s="2"/>
      <c r="Q160" s="2"/>
    </row>
    <row r="161" spans="1:17" s="218" customFormat="1" ht="27.95" customHeight="1">
      <c r="A161" s="127"/>
      <c r="B161" s="569"/>
      <c r="C161" s="1479"/>
      <c r="D161" s="580"/>
      <c r="E161" s="195"/>
      <c r="F161" s="195"/>
      <c r="G161" s="195"/>
      <c r="H161" s="247"/>
      <c r="I161" s="247"/>
      <c r="J161" s="247"/>
      <c r="K161" s="2"/>
      <c r="L161" s="1293"/>
      <c r="M161" s="43"/>
      <c r="N161" s="2"/>
      <c r="O161" s="2"/>
      <c r="P161" s="2"/>
      <c r="Q161" s="2"/>
    </row>
    <row r="162" spans="1:17" s="218" customFormat="1" ht="27.95" customHeight="1">
      <c r="A162" s="127"/>
      <c r="B162" s="569"/>
      <c r="C162" s="1479"/>
      <c r="D162" s="580"/>
      <c r="E162" s="195"/>
      <c r="F162" s="195"/>
      <c r="G162" s="195"/>
      <c r="H162" s="247"/>
      <c r="I162" s="247"/>
      <c r="J162" s="247"/>
      <c r="K162" s="2"/>
      <c r="L162" s="1293"/>
      <c r="M162" s="43"/>
      <c r="N162" s="2"/>
      <c r="O162" s="2"/>
      <c r="P162" s="2"/>
      <c r="Q162" s="2"/>
    </row>
    <row r="163" spans="1:17" s="218" customFormat="1" ht="27.95" customHeight="1">
      <c r="A163" s="127"/>
      <c r="B163" s="569"/>
      <c r="C163" s="1479"/>
      <c r="D163" s="580"/>
      <c r="E163" s="195"/>
      <c r="F163" s="195"/>
      <c r="G163" s="195"/>
      <c r="H163" s="247"/>
      <c r="I163" s="247"/>
      <c r="J163" s="247"/>
      <c r="K163" s="2"/>
      <c r="L163" s="1293"/>
      <c r="M163" s="43"/>
      <c r="N163" s="2"/>
      <c r="O163" s="2"/>
      <c r="P163" s="2"/>
      <c r="Q163" s="2"/>
    </row>
    <row r="164" spans="1:17" s="218" customFormat="1" ht="27.95" customHeight="1">
      <c r="A164" s="127"/>
      <c r="B164" s="569"/>
      <c r="C164" s="1479"/>
      <c r="D164" s="580"/>
      <c r="E164" s="195"/>
      <c r="F164" s="195"/>
      <c r="G164" s="195"/>
      <c r="H164" s="247"/>
      <c r="I164" s="247"/>
      <c r="J164" s="247"/>
      <c r="K164" s="2"/>
      <c r="L164" s="1293"/>
      <c r="M164" s="43"/>
      <c r="N164" s="2"/>
      <c r="O164" s="2"/>
      <c r="P164" s="2"/>
      <c r="Q164" s="2"/>
    </row>
    <row r="165" spans="1:17" s="218" customFormat="1" ht="27.95" customHeight="1">
      <c r="A165" s="127"/>
      <c r="B165" s="569"/>
      <c r="C165" s="1479"/>
      <c r="D165" s="580"/>
      <c r="E165" s="195"/>
      <c r="F165" s="195"/>
      <c r="G165" s="195"/>
      <c r="H165" s="247"/>
      <c r="I165" s="247"/>
      <c r="J165" s="247"/>
      <c r="K165" s="2"/>
      <c r="L165" s="1293"/>
      <c r="M165" s="43"/>
      <c r="N165" s="2"/>
      <c r="O165" s="2"/>
      <c r="P165" s="2"/>
      <c r="Q165" s="2"/>
    </row>
    <row r="166" spans="1:17" s="218" customFormat="1" ht="27.95" customHeight="1">
      <c r="A166" s="127"/>
      <c r="B166" s="569"/>
      <c r="C166" s="1479"/>
      <c r="D166" s="580"/>
      <c r="E166" s="195"/>
      <c r="F166" s="195"/>
      <c r="G166" s="195"/>
      <c r="H166" s="247"/>
      <c r="I166" s="247"/>
      <c r="J166" s="247"/>
      <c r="K166" s="2"/>
      <c r="L166" s="1293"/>
      <c r="M166" s="43"/>
      <c r="N166" s="2"/>
      <c r="O166" s="2"/>
      <c r="P166" s="2"/>
      <c r="Q166" s="2"/>
    </row>
    <row r="167" spans="1:17" s="218" customFormat="1" ht="27.95" customHeight="1">
      <c r="A167" s="127"/>
      <c r="B167" s="569"/>
      <c r="C167" s="1479"/>
      <c r="D167" s="580"/>
      <c r="E167" s="195"/>
      <c r="F167" s="195"/>
      <c r="G167" s="195"/>
      <c r="H167" s="247"/>
      <c r="I167" s="247"/>
      <c r="J167" s="247"/>
      <c r="K167" s="2"/>
      <c r="L167" s="1293"/>
      <c r="M167" s="43"/>
      <c r="N167" s="2"/>
      <c r="O167" s="2"/>
      <c r="P167" s="2"/>
      <c r="Q167" s="2"/>
    </row>
    <row r="168" spans="1:17" s="218" customFormat="1" ht="27.95" customHeight="1">
      <c r="A168" s="127"/>
      <c r="B168" s="569"/>
      <c r="C168" s="1479"/>
      <c r="D168" s="580"/>
      <c r="E168" s="195"/>
      <c r="F168" s="195"/>
      <c r="G168" s="195"/>
      <c r="H168" s="247"/>
      <c r="I168" s="247"/>
      <c r="J168" s="247"/>
      <c r="K168" s="2"/>
      <c r="L168" s="1293"/>
      <c r="M168" s="43"/>
      <c r="N168" s="2"/>
      <c r="O168" s="2"/>
      <c r="P168" s="2"/>
      <c r="Q168" s="2"/>
    </row>
    <row r="169" spans="1:17" s="218" customFormat="1" ht="27.95" customHeight="1">
      <c r="A169" s="127"/>
      <c r="B169" s="569"/>
      <c r="C169" s="1479"/>
      <c r="D169" s="580"/>
      <c r="E169" s="195"/>
      <c r="F169" s="195"/>
      <c r="G169" s="195"/>
      <c r="H169" s="247"/>
      <c r="I169" s="247"/>
      <c r="J169" s="247"/>
      <c r="K169" s="2"/>
      <c r="L169" s="1293"/>
      <c r="M169" s="43"/>
      <c r="N169" s="2"/>
      <c r="O169" s="2"/>
      <c r="P169" s="2"/>
      <c r="Q169" s="2"/>
    </row>
    <row r="170" spans="1:17" s="218" customFormat="1" ht="27.95" customHeight="1">
      <c r="A170" s="127"/>
      <c r="B170" s="569"/>
      <c r="C170" s="1479"/>
      <c r="D170" s="580"/>
      <c r="E170" s="195"/>
      <c r="F170" s="195"/>
      <c r="G170" s="195"/>
      <c r="H170" s="247"/>
      <c r="I170" s="247"/>
      <c r="J170" s="247"/>
      <c r="K170" s="2"/>
      <c r="L170" s="1293"/>
      <c r="M170" s="43"/>
      <c r="N170" s="2"/>
      <c r="O170" s="2"/>
      <c r="P170" s="2"/>
      <c r="Q170" s="2"/>
    </row>
    <row r="171" spans="1:17" s="218" customFormat="1" ht="27.95" customHeight="1">
      <c r="A171" s="127"/>
      <c r="B171" s="569"/>
      <c r="C171" s="1479"/>
      <c r="D171" s="580"/>
      <c r="E171" s="195"/>
      <c r="F171" s="195"/>
      <c r="G171" s="195"/>
      <c r="H171" s="247"/>
      <c r="I171" s="247"/>
      <c r="J171" s="247"/>
      <c r="K171" s="2"/>
      <c r="L171" s="1293"/>
      <c r="M171" s="43"/>
      <c r="N171" s="2"/>
      <c r="O171" s="2"/>
      <c r="P171" s="2"/>
      <c r="Q171" s="2"/>
    </row>
    <row r="172" spans="1:17" ht="27.95" customHeight="1">
      <c r="I172" s="2">
        <v>5</v>
      </c>
      <c r="J172" s="2">
        <v>16</v>
      </c>
      <c r="L172" s="43"/>
      <c r="M172" s="43"/>
    </row>
    <row r="173" spans="1:17" ht="27.95" customHeight="1">
      <c r="L173" s="43"/>
      <c r="M173" s="43"/>
    </row>
    <row r="174" spans="1:17" ht="27.95" customHeight="1">
      <c r="L174" s="43"/>
      <c r="M174" s="43"/>
    </row>
    <row r="175" spans="1:17" ht="27.95" customHeight="1">
      <c r="L175" s="43"/>
      <c r="M175" s="43"/>
    </row>
    <row r="176" spans="1:17" ht="27.95" customHeight="1">
      <c r="L176" s="43"/>
      <c r="M176" s="43"/>
    </row>
    <row r="177" spans="12:13" ht="27.95" customHeight="1">
      <c r="L177" s="43"/>
      <c r="M177" s="43"/>
    </row>
    <row r="178" spans="12:13" ht="27.95" customHeight="1">
      <c r="L178" s="43"/>
      <c r="M178" s="43"/>
    </row>
    <row r="179" spans="12:13" ht="27.95" customHeight="1">
      <c r="L179" s="43"/>
      <c r="M179" s="43"/>
    </row>
    <row r="180" spans="12:13" ht="27.95" customHeight="1">
      <c r="L180" s="43"/>
      <c r="M180" s="43"/>
    </row>
    <row r="181" spans="12:13" ht="27.95" customHeight="1">
      <c r="L181" s="43"/>
      <c r="M181" s="43"/>
    </row>
    <row r="182" spans="12:13" ht="27.95" customHeight="1">
      <c r="L182" s="43"/>
      <c r="M182" s="43"/>
    </row>
    <row r="183" spans="12:13" ht="27.95" customHeight="1">
      <c r="L183" s="43"/>
      <c r="M183" s="43"/>
    </row>
    <row r="184" spans="12:13" ht="27.95" customHeight="1">
      <c r="L184" s="43"/>
      <c r="M184" s="43"/>
    </row>
    <row r="185" spans="12:13" ht="27.95" customHeight="1">
      <c r="L185" s="43"/>
      <c r="M185" s="43"/>
    </row>
    <row r="186" spans="12:13" ht="27.95" customHeight="1">
      <c r="L186" s="43"/>
      <c r="M186" s="43"/>
    </row>
    <row r="187" spans="12:13" ht="27.95" customHeight="1">
      <c r="L187" s="43"/>
      <c r="M187" s="43"/>
    </row>
    <row r="188" spans="12:13" ht="27.95" customHeight="1">
      <c r="L188" s="43"/>
      <c r="M188" s="43"/>
    </row>
    <row r="189" spans="12:13" ht="27.95" customHeight="1">
      <c r="L189" s="43"/>
      <c r="M189" s="43"/>
    </row>
    <row r="198" spans="7:8" ht="27.95" customHeight="1">
      <c r="G198" s="43"/>
      <c r="H198" s="2"/>
    </row>
  </sheetData>
  <mergeCells count="43">
    <mergeCell ref="B100:D100"/>
    <mergeCell ref="C101:D101"/>
    <mergeCell ref="C102:D102"/>
    <mergeCell ref="K146:L146"/>
    <mergeCell ref="B149:D149"/>
    <mergeCell ref="C103:D103"/>
    <mergeCell ref="C104:D104"/>
    <mergeCell ref="C108:D108"/>
    <mergeCell ref="B113:D113"/>
    <mergeCell ref="K140:L140"/>
    <mergeCell ref="B94:D94"/>
    <mergeCell ref="C95:D95"/>
    <mergeCell ref="C96:D96"/>
    <mergeCell ref="C97:D97"/>
    <mergeCell ref="C98:D98"/>
    <mergeCell ref="B87:D87"/>
    <mergeCell ref="C89:D89"/>
    <mergeCell ref="C90:D90"/>
    <mergeCell ref="C91:D91"/>
    <mergeCell ref="C92:D92"/>
    <mergeCell ref="B79:D79"/>
    <mergeCell ref="C80:D80"/>
    <mergeCell ref="C81:D81"/>
    <mergeCell ref="C82:D82"/>
    <mergeCell ref="C83:D83"/>
    <mergeCell ref="C65:D65"/>
    <mergeCell ref="C66:D66"/>
    <mergeCell ref="C74:D74"/>
    <mergeCell ref="C75:D75"/>
    <mergeCell ref="C67:D67"/>
    <mergeCell ref="C68:D68"/>
    <mergeCell ref="C72:D72"/>
    <mergeCell ref="C73:D73"/>
    <mergeCell ref="B26:D26"/>
    <mergeCell ref="B32:D32"/>
    <mergeCell ref="B33:D33"/>
    <mergeCell ref="B22:D22"/>
    <mergeCell ref="K46:O46"/>
    <mergeCell ref="H22:J22"/>
    <mergeCell ref="B23:D23"/>
    <mergeCell ref="H23:J23"/>
    <mergeCell ref="B24:D24"/>
    <mergeCell ref="B25:D25"/>
  </mergeCells>
  <pageMargins left="0.51181102362204722" right="0.39370078740157483" top="0.70866141732283472" bottom="0.39370078740157483" header="0.39370078740157483" footer="0.39370078740157483"/>
  <pageSetup paperSize="9" scale="59" orientation="landscape" r:id="rId1"/>
  <rowBreaks count="1" manualBreakCount="1">
    <brk id="31" max="9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</sheetPr>
  <dimension ref="A1:L63"/>
  <sheetViews>
    <sheetView view="pageBreakPreview" topLeftCell="A36" zoomScale="70" zoomScaleNormal="80" zoomScaleSheetLayoutView="70" workbookViewId="0">
      <selection activeCell="A33" sqref="A33:J62"/>
    </sheetView>
  </sheetViews>
  <sheetFormatPr defaultColWidth="9" defaultRowHeight="22.5"/>
  <cols>
    <col min="1" max="1" width="55.5703125" style="13" customWidth="1"/>
    <col min="2" max="2" width="16.5703125" style="13" customWidth="1"/>
    <col min="3" max="3" width="13.5703125" style="13" customWidth="1"/>
    <col min="4" max="4" width="59.5703125" style="13" customWidth="1"/>
    <col min="5" max="7" width="14.5703125" style="13" customWidth="1"/>
    <col min="8" max="8" width="13.5703125" style="61" customWidth="1"/>
    <col min="9" max="10" width="13.5703125" style="13" customWidth="1"/>
    <col min="11" max="16384" width="9" style="13"/>
  </cols>
  <sheetData>
    <row r="1" spans="1:12" ht="27.95" customHeight="1">
      <c r="A1" s="586" t="s">
        <v>694</v>
      </c>
      <c r="B1" s="248"/>
      <c r="C1" s="594" t="s">
        <v>73</v>
      </c>
      <c r="D1" s="594"/>
      <c r="E1" s="213"/>
      <c r="F1" s="214"/>
      <c r="G1" s="213"/>
      <c r="H1" s="215"/>
      <c r="I1" s="213"/>
      <c r="J1" s="45"/>
    </row>
    <row r="2" spans="1:12" ht="27.95" customHeight="1">
      <c r="A2" s="587" t="s">
        <v>18</v>
      </c>
      <c r="B2" s="248"/>
      <c r="C2" s="594" t="s">
        <v>74</v>
      </c>
      <c r="D2" s="594"/>
      <c r="E2" s="208"/>
      <c r="F2" s="208"/>
      <c r="G2" s="208"/>
      <c r="H2" s="209"/>
      <c r="I2" s="208"/>
      <c r="J2" s="45"/>
    </row>
    <row r="3" spans="1:12" s="26" customFormat="1" ht="27.95" customHeight="1">
      <c r="A3" s="210" t="s">
        <v>1</v>
      </c>
      <c r="B3" s="210"/>
      <c r="C3" s="210" t="s">
        <v>75</v>
      </c>
      <c r="D3" s="210"/>
      <c r="E3" s="210" t="s">
        <v>2</v>
      </c>
      <c r="F3" s="210"/>
      <c r="G3" s="210"/>
      <c r="H3" s="2603" t="s">
        <v>3</v>
      </c>
      <c r="I3" s="2603"/>
      <c r="J3" s="45"/>
      <c r="K3" s="13"/>
      <c r="L3" s="13"/>
    </row>
    <row r="4" spans="1:12" s="26" customFormat="1" ht="27.95" customHeight="1">
      <c r="A4" s="55" t="s">
        <v>4</v>
      </c>
      <c r="B4" s="249"/>
      <c r="C4" s="249" t="s">
        <v>76</v>
      </c>
      <c r="D4" s="55"/>
      <c r="E4" s="706" t="s">
        <v>235</v>
      </c>
      <c r="F4" s="55"/>
      <c r="G4" s="55"/>
      <c r="H4" s="706" t="s">
        <v>235</v>
      </c>
      <c r="I4" s="252"/>
      <c r="J4" s="45"/>
      <c r="K4" s="13"/>
      <c r="L4" s="13"/>
    </row>
    <row r="5" spans="1:12" s="26" customFormat="1" ht="27.95" customHeight="1">
      <c r="A5" s="253" t="s">
        <v>77</v>
      </c>
      <c r="B5" s="249"/>
      <c r="C5" s="249" t="s">
        <v>78</v>
      </c>
      <c r="D5" s="55"/>
      <c r="E5" s="249"/>
      <c r="F5" s="55"/>
      <c r="G5" s="55"/>
      <c r="H5" s="251"/>
      <c r="I5" s="252"/>
      <c r="J5" s="45"/>
      <c r="K5" s="13"/>
      <c r="L5" s="13"/>
    </row>
    <row r="6" spans="1:12" s="26" customFormat="1" ht="27.95" customHeight="1">
      <c r="A6" s="253" t="s">
        <v>79</v>
      </c>
      <c r="B6" s="249"/>
      <c r="C6" s="249"/>
      <c r="D6" s="55"/>
      <c r="E6" s="249"/>
      <c r="F6" s="55"/>
      <c r="G6" s="55"/>
      <c r="H6" s="251"/>
      <c r="I6" s="252"/>
      <c r="J6" s="45"/>
      <c r="K6" s="13"/>
      <c r="L6" s="13"/>
    </row>
    <row r="7" spans="1:12" s="26" customFormat="1" ht="27.95" customHeight="1">
      <c r="A7" s="55"/>
      <c r="B7" s="55"/>
      <c r="C7" s="55"/>
      <c r="D7" s="55"/>
      <c r="E7" s="212"/>
      <c r="F7" s="211"/>
      <c r="G7" s="211"/>
      <c r="H7" s="2602"/>
      <c r="I7" s="2602"/>
      <c r="J7" s="45"/>
      <c r="K7" s="13"/>
      <c r="L7" s="13"/>
    </row>
    <row r="8" spans="1:12" s="26" customFormat="1" ht="27.95" customHeight="1">
      <c r="A8" s="45"/>
      <c r="B8" s="55"/>
      <c r="C8" s="55"/>
      <c r="D8" s="55"/>
      <c r="E8" s="212"/>
      <c r="F8" s="211"/>
      <c r="G8" s="211"/>
      <c r="H8" s="2602"/>
      <c r="I8" s="2602"/>
      <c r="J8" s="45"/>
      <c r="K8" s="13"/>
      <c r="L8" s="13"/>
    </row>
    <row r="9" spans="1:12" s="2" customFormat="1" ht="27.95" customHeight="1">
      <c r="A9" s="45"/>
      <c r="B9" s="210"/>
      <c r="C9" s="210" t="s">
        <v>80</v>
      </c>
      <c r="D9" s="210"/>
      <c r="E9" s="210" t="s">
        <v>7</v>
      </c>
      <c r="F9" s="210"/>
      <c r="G9" s="210"/>
      <c r="H9" s="2603" t="s">
        <v>8</v>
      </c>
      <c r="I9" s="2603"/>
      <c r="J9" s="45"/>
      <c r="K9" s="13"/>
      <c r="L9" s="13"/>
    </row>
    <row r="10" spans="1:12" s="2" customFormat="1" ht="27.95" customHeight="1">
      <c r="A10" s="45"/>
      <c r="B10" s="249"/>
      <c r="C10" s="249" t="s">
        <v>85</v>
      </c>
      <c r="D10" s="55"/>
      <c r="E10" s="706" t="s">
        <v>235</v>
      </c>
      <c r="F10" s="55"/>
      <c r="G10" s="55"/>
      <c r="H10" s="706" t="s">
        <v>235</v>
      </c>
      <c r="I10" s="252"/>
      <c r="J10" s="45"/>
      <c r="K10" s="13"/>
      <c r="L10" s="13"/>
    </row>
    <row r="11" spans="1:12" s="2" customFormat="1" ht="27.95" customHeight="1">
      <c r="A11" s="45"/>
      <c r="B11" s="249"/>
      <c r="C11" s="249" t="s">
        <v>78</v>
      </c>
      <c r="D11" s="55"/>
      <c r="E11" s="249"/>
      <c r="F11" s="1278"/>
      <c r="G11" s="1278"/>
      <c r="H11" s="251"/>
      <c r="I11" s="1284"/>
      <c r="J11" s="45"/>
      <c r="K11" s="13"/>
      <c r="L11" s="13"/>
    </row>
    <row r="12" spans="1:12" ht="27.95" customHeight="1">
      <c r="A12" s="50"/>
      <c r="B12" s="50"/>
      <c r="C12" s="50"/>
      <c r="D12" s="50"/>
      <c r="E12" s="254"/>
      <c r="F12" s="50"/>
      <c r="G12" s="50"/>
      <c r="H12" s="255"/>
      <c r="I12" s="256"/>
      <c r="J12" s="56"/>
    </row>
    <row r="13" spans="1:12" ht="27.95" customHeight="1">
      <c r="A13" s="10" t="s">
        <v>11</v>
      </c>
      <c r="B13" s="2420" t="s">
        <v>12</v>
      </c>
      <c r="C13" s="2421"/>
      <c r="D13" s="2422"/>
      <c r="E13" s="63">
        <v>10</v>
      </c>
      <c r="F13" s="10">
        <v>11</v>
      </c>
      <c r="G13" s="64">
        <v>12</v>
      </c>
      <c r="H13" s="2420" t="s">
        <v>21</v>
      </c>
      <c r="I13" s="2421"/>
      <c r="J13" s="2422"/>
      <c r="K13" s="2"/>
      <c r="L13" s="2"/>
    </row>
    <row r="14" spans="1:12" ht="27.95" customHeight="1">
      <c r="A14" s="11" t="s">
        <v>13</v>
      </c>
      <c r="B14" s="2465" t="s">
        <v>14</v>
      </c>
      <c r="C14" s="2465"/>
      <c r="D14" s="2465"/>
      <c r="E14" s="65" t="s">
        <v>22</v>
      </c>
      <c r="F14" s="11" t="s">
        <v>23</v>
      </c>
      <c r="G14" s="66" t="s">
        <v>24</v>
      </c>
      <c r="H14" s="2490" t="s">
        <v>25</v>
      </c>
      <c r="I14" s="2465"/>
      <c r="J14" s="2624"/>
      <c r="K14" s="2"/>
      <c r="L14" s="2"/>
    </row>
    <row r="15" spans="1:12" ht="27.95" customHeight="1">
      <c r="A15" s="12"/>
      <c r="B15" s="2464" t="s">
        <v>15</v>
      </c>
      <c r="C15" s="2464"/>
      <c r="D15" s="2464"/>
      <c r="E15" s="67"/>
      <c r="F15" s="70"/>
      <c r="G15" s="68" t="s">
        <v>26</v>
      </c>
      <c r="H15" s="71" t="s">
        <v>27</v>
      </c>
      <c r="I15" s="71" t="s">
        <v>28</v>
      </c>
      <c r="J15" s="71" t="s">
        <v>16</v>
      </c>
      <c r="K15" s="2"/>
      <c r="L15" s="2"/>
    </row>
    <row r="16" spans="1:12" ht="27.95" customHeight="1">
      <c r="A16" s="1201" t="s">
        <v>1288</v>
      </c>
      <c r="B16" s="2635" t="s">
        <v>1289</v>
      </c>
      <c r="C16" s="2636"/>
      <c r="D16" s="2637"/>
      <c r="E16" s="190" t="s">
        <v>24</v>
      </c>
      <c r="F16" s="190" t="s">
        <v>43</v>
      </c>
      <c r="G16" s="190" t="s">
        <v>44</v>
      </c>
      <c r="H16" s="257"/>
      <c r="I16" s="257"/>
      <c r="J16" s="258"/>
    </row>
    <row r="17" spans="1:12" ht="27.95" customHeight="1">
      <c r="A17" s="1202" t="s">
        <v>652</v>
      </c>
      <c r="B17" s="2629" t="s">
        <v>1294</v>
      </c>
      <c r="C17" s="2630"/>
      <c r="D17" s="2631"/>
      <c r="E17" s="196" t="s">
        <v>45</v>
      </c>
      <c r="F17" s="196"/>
      <c r="G17" s="196" t="s">
        <v>46</v>
      </c>
      <c r="H17" s="259"/>
      <c r="I17" s="260"/>
      <c r="J17" s="261"/>
    </row>
    <row r="18" spans="1:12" ht="27.95" customHeight="1">
      <c r="A18" s="583"/>
      <c r="B18" s="1938" t="s">
        <v>653</v>
      </c>
      <c r="C18" s="1939"/>
      <c r="D18" s="1940"/>
      <c r="E18" s="196" t="s">
        <v>44</v>
      </c>
      <c r="F18" s="196"/>
      <c r="G18" s="196"/>
      <c r="H18" s="259"/>
      <c r="I18" s="260"/>
      <c r="J18" s="261"/>
    </row>
    <row r="19" spans="1:12" ht="27.95" customHeight="1">
      <c r="A19" s="127"/>
      <c r="B19" s="243" t="s">
        <v>60</v>
      </c>
      <c r="C19" s="1615">
        <v>20</v>
      </c>
      <c r="D19" s="1616" t="s">
        <v>1100</v>
      </c>
      <c r="E19" s="37"/>
      <c r="F19" s="199"/>
      <c r="G19" s="199"/>
      <c r="H19" s="247">
        <v>6.0999999999999999E-2</v>
      </c>
      <c r="I19" s="247">
        <v>0</v>
      </c>
      <c r="J19" s="247">
        <f>SUM(H19+I19)</f>
        <v>6.0999999999999999E-2</v>
      </c>
    </row>
    <row r="20" spans="1:12" ht="27.95" customHeight="1">
      <c r="A20" s="127"/>
      <c r="B20" s="243" t="s">
        <v>82</v>
      </c>
      <c r="C20" s="1615">
        <v>65</v>
      </c>
      <c r="D20" s="1616" t="s">
        <v>1101</v>
      </c>
      <c r="E20" s="263"/>
      <c r="F20" s="199"/>
      <c r="G20" s="199"/>
      <c r="H20" s="247">
        <v>7.4999999999999997E-2</v>
      </c>
      <c r="I20" s="247">
        <v>0</v>
      </c>
      <c r="J20" s="247">
        <f t="shared" ref="J20:J22" si="0">SUM(H20+I20)</f>
        <v>7.4999999999999997E-2</v>
      </c>
      <c r="K20" s="262" t="s">
        <v>81</v>
      </c>
    </row>
    <row r="21" spans="1:12" ht="27.95" customHeight="1">
      <c r="A21" s="127"/>
      <c r="B21" s="243" t="s">
        <v>49</v>
      </c>
      <c r="C21" s="1615">
        <v>13</v>
      </c>
      <c r="D21" s="1616" t="s">
        <v>1102</v>
      </c>
      <c r="E21" s="263"/>
      <c r="F21" s="199"/>
      <c r="G21" s="199"/>
      <c r="H21" s="247">
        <v>6.0999999999999999E-2</v>
      </c>
      <c r="I21" s="247">
        <v>0</v>
      </c>
      <c r="J21" s="247">
        <f t="shared" si="0"/>
        <v>6.0999999999999999E-2</v>
      </c>
      <c r="K21" s="262" t="s">
        <v>83</v>
      </c>
    </row>
    <row r="22" spans="1:12" ht="27.95" customHeight="1">
      <c r="A22" s="143"/>
      <c r="B22" s="118" t="s">
        <v>84</v>
      </c>
      <c r="C22" s="1615">
        <f>SUM(C19:C21)</f>
        <v>98</v>
      </c>
      <c r="D22" s="1616" t="s">
        <v>1103</v>
      </c>
      <c r="E22" s="263"/>
      <c r="F22" s="199"/>
      <c r="G22" s="199"/>
      <c r="H22" s="247">
        <f>SUM(H19:H21)</f>
        <v>0.19700000000000001</v>
      </c>
      <c r="I22" s="247">
        <f t="shared" ref="I22" si="1">SUM(I19:I21)</f>
        <v>0</v>
      </c>
      <c r="J22" s="247">
        <f t="shared" si="0"/>
        <v>0.19700000000000001</v>
      </c>
      <c r="K22" s="2"/>
      <c r="L22" s="43"/>
    </row>
    <row r="23" spans="1:12" ht="27.95" customHeight="1">
      <c r="A23" s="143"/>
      <c r="B23" s="1618" t="s">
        <v>1104</v>
      </c>
      <c r="C23" s="634"/>
      <c r="D23" s="244"/>
      <c r="E23" s="263"/>
      <c r="F23" s="199"/>
      <c r="G23" s="199"/>
      <c r="H23" s="247"/>
      <c r="I23" s="247"/>
      <c r="J23" s="247"/>
      <c r="K23" s="2"/>
      <c r="L23" s="43"/>
    </row>
    <row r="24" spans="1:12" ht="27.95" customHeight="1">
      <c r="A24" s="143"/>
      <c r="B24" s="118"/>
      <c r="C24" s="634"/>
      <c r="D24" s="244"/>
      <c r="E24" s="263"/>
      <c r="F24" s="199"/>
      <c r="G24" s="199"/>
      <c r="H24" s="247"/>
      <c r="I24" s="247"/>
      <c r="J24" s="247"/>
      <c r="K24" s="2"/>
      <c r="L24" s="43"/>
    </row>
    <row r="25" spans="1:12" ht="27.95" customHeight="1">
      <c r="A25" s="1202"/>
      <c r="B25" s="2632" t="s">
        <v>1296</v>
      </c>
      <c r="C25" s="2633"/>
      <c r="D25" s="2634"/>
      <c r="E25" s="196" t="s">
        <v>24</v>
      </c>
      <c r="F25" s="196" t="s">
        <v>43</v>
      </c>
      <c r="G25" s="196" t="s">
        <v>44</v>
      </c>
      <c r="H25" s="1617"/>
      <c r="I25" s="1617"/>
      <c r="J25" s="261"/>
      <c r="K25" s="2"/>
      <c r="L25" s="43"/>
    </row>
    <row r="26" spans="1:12" ht="27.95" customHeight="1">
      <c r="A26" s="1202"/>
      <c r="B26" s="2629" t="s">
        <v>1105</v>
      </c>
      <c r="C26" s="2630"/>
      <c r="D26" s="2631"/>
      <c r="E26" s="196" t="s">
        <v>45</v>
      </c>
      <c r="F26" s="196"/>
      <c r="G26" s="196" t="s">
        <v>46</v>
      </c>
      <c r="H26" s="259"/>
      <c r="I26" s="260"/>
      <c r="J26" s="261"/>
    </row>
    <row r="27" spans="1:12" ht="27.95" customHeight="1">
      <c r="A27" s="583"/>
      <c r="B27" s="1825" t="s">
        <v>1293</v>
      </c>
      <c r="C27" s="1939"/>
      <c r="D27" s="1940"/>
      <c r="E27" s="196" t="s">
        <v>44</v>
      </c>
      <c r="F27" s="196"/>
      <c r="G27" s="196"/>
      <c r="H27" s="259"/>
      <c r="I27" s="260"/>
      <c r="J27" s="261"/>
      <c r="K27" s="264"/>
    </row>
    <row r="28" spans="1:12" ht="27.95" customHeight="1">
      <c r="A28" s="583"/>
      <c r="B28" s="1938" t="s">
        <v>653</v>
      </c>
      <c r="C28" s="1939"/>
      <c r="D28" s="1940"/>
      <c r="E28" s="288"/>
      <c r="F28" s="196"/>
      <c r="G28" s="196"/>
      <c r="H28" s="259"/>
      <c r="I28" s="260"/>
      <c r="J28" s="261"/>
    </row>
    <row r="29" spans="1:12" ht="27.95" customHeight="1">
      <c r="A29" s="127"/>
      <c r="B29" s="243" t="s">
        <v>60</v>
      </c>
      <c r="C29" s="1615">
        <v>141</v>
      </c>
      <c r="D29" s="1616" t="s">
        <v>1106</v>
      </c>
      <c r="E29" s="37"/>
      <c r="F29" s="199"/>
      <c r="G29" s="199"/>
      <c r="H29" s="247">
        <v>6.0999999999999999E-2</v>
      </c>
      <c r="I29" s="247">
        <v>0</v>
      </c>
      <c r="J29" s="247">
        <f>SUM(H29+I29)</f>
        <v>6.0999999999999999E-2</v>
      </c>
      <c r="K29" s="262" t="s">
        <v>81</v>
      </c>
    </row>
    <row r="30" spans="1:12" ht="27.95" customHeight="1">
      <c r="A30" s="127"/>
      <c r="B30" s="243" t="s">
        <v>82</v>
      </c>
      <c r="C30" s="1615">
        <v>397</v>
      </c>
      <c r="D30" s="1616" t="s">
        <v>1107</v>
      </c>
      <c r="E30" s="263"/>
      <c r="F30" s="199"/>
      <c r="G30" s="199"/>
      <c r="H30" s="247">
        <v>7.4999999999999997E-2</v>
      </c>
      <c r="I30" s="247">
        <v>0</v>
      </c>
      <c r="J30" s="247">
        <f t="shared" ref="J30:J32" si="2">SUM(H30+I30)</f>
        <v>7.4999999999999997E-2</v>
      </c>
      <c r="K30" s="262" t="s">
        <v>83</v>
      </c>
    </row>
    <row r="31" spans="1:12" ht="27.95" customHeight="1">
      <c r="A31" s="127"/>
      <c r="B31" s="243" t="s">
        <v>49</v>
      </c>
      <c r="C31" s="1615">
        <v>282</v>
      </c>
      <c r="D31" s="1616" t="s">
        <v>1108</v>
      </c>
      <c r="E31" s="263"/>
      <c r="F31" s="199"/>
      <c r="G31" s="199"/>
      <c r="H31" s="247">
        <v>6.0999999999999999E-2</v>
      </c>
      <c r="I31" s="247">
        <v>0</v>
      </c>
      <c r="J31" s="247">
        <f t="shared" si="2"/>
        <v>6.0999999999999999E-2</v>
      </c>
    </row>
    <row r="32" spans="1:12" ht="27.95" customHeight="1">
      <c r="A32" s="144"/>
      <c r="B32" s="2250" t="s">
        <v>84</v>
      </c>
      <c r="C32" s="2251">
        <f>SUM(C29:C31)</f>
        <v>820</v>
      </c>
      <c r="D32" s="2252" t="s">
        <v>1109</v>
      </c>
      <c r="E32" s="2253"/>
      <c r="F32" s="2254"/>
      <c r="G32" s="2254"/>
      <c r="H32" s="442">
        <f>SUM(H29:H31)</f>
        <v>0.19700000000000001</v>
      </c>
      <c r="I32" s="442">
        <f t="shared" ref="I32" si="3">SUM(I29:I31)</f>
        <v>0</v>
      </c>
      <c r="J32" s="442">
        <f t="shared" si="2"/>
        <v>0.19700000000000001</v>
      </c>
    </row>
    <row r="33" spans="1:11" ht="27.95" customHeight="1">
      <c r="A33" s="1201" t="s">
        <v>1288</v>
      </c>
      <c r="B33" s="2644" t="s">
        <v>1295</v>
      </c>
      <c r="C33" s="2645"/>
      <c r="D33" s="2646"/>
      <c r="E33" s="190" t="s">
        <v>24</v>
      </c>
      <c r="F33" s="190" t="s">
        <v>43</v>
      </c>
      <c r="G33" s="190" t="s">
        <v>44</v>
      </c>
      <c r="H33" s="2255"/>
      <c r="I33" s="2256"/>
      <c r="J33" s="2257"/>
    </row>
    <row r="34" spans="1:11" ht="27.95" customHeight="1">
      <c r="A34" s="1202" t="s">
        <v>1290</v>
      </c>
      <c r="B34" s="2641" t="s">
        <v>1110</v>
      </c>
      <c r="C34" s="2639"/>
      <c r="D34" s="2640"/>
      <c r="E34" s="196" t="s">
        <v>45</v>
      </c>
      <c r="F34" s="196"/>
      <c r="G34" s="196" t="s">
        <v>46</v>
      </c>
      <c r="H34" s="1026"/>
      <c r="I34" s="1027"/>
      <c r="J34" s="1028"/>
    </row>
    <row r="35" spans="1:11" ht="27.95" customHeight="1">
      <c r="A35" s="126"/>
      <c r="B35" s="2638" t="s">
        <v>1111</v>
      </c>
      <c r="C35" s="2639"/>
      <c r="D35" s="2640"/>
      <c r="E35" s="196" t="s">
        <v>44</v>
      </c>
      <c r="F35" s="196"/>
      <c r="G35" s="196"/>
      <c r="H35" s="1026"/>
      <c r="I35" s="1027"/>
      <c r="J35" s="1028"/>
    </row>
    <row r="36" spans="1:11" ht="27.95" customHeight="1">
      <c r="A36" s="126"/>
      <c r="B36" s="1944" t="s">
        <v>653</v>
      </c>
      <c r="C36" s="1942"/>
      <c r="D36" s="1943"/>
      <c r="E36" s="196"/>
      <c r="F36" s="196"/>
      <c r="G36" s="196"/>
      <c r="H36" s="1026"/>
      <c r="I36" s="1027"/>
      <c r="J36" s="1028"/>
      <c r="K36" s="262" t="s">
        <v>81</v>
      </c>
    </row>
    <row r="37" spans="1:11" ht="27.95" customHeight="1">
      <c r="A37" s="126"/>
      <c r="B37" s="265" t="s">
        <v>60</v>
      </c>
      <c r="C37" s="1263">
        <v>3090</v>
      </c>
      <c r="D37" s="1616" t="s">
        <v>1112</v>
      </c>
      <c r="E37" s="196"/>
      <c r="F37" s="199"/>
      <c r="G37" s="199"/>
      <c r="H37" s="247">
        <v>0</v>
      </c>
      <c r="I37" s="247">
        <v>0</v>
      </c>
      <c r="J37" s="247">
        <f>SUM(H37+I37)</f>
        <v>0</v>
      </c>
      <c r="K37" s="262" t="s">
        <v>83</v>
      </c>
    </row>
    <row r="38" spans="1:11" ht="27.95" customHeight="1">
      <c r="A38" s="126"/>
      <c r="B38" s="265" t="s">
        <v>82</v>
      </c>
      <c r="C38" s="1263">
        <v>4449</v>
      </c>
      <c r="D38" s="1616" t="s">
        <v>1113</v>
      </c>
      <c r="E38" s="263"/>
      <c r="F38" s="199"/>
      <c r="G38" s="199"/>
      <c r="H38" s="247">
        <v>7.4999999999999997E-2</v>
      </c>
      <c r="I38" s="247">
        <v>0</v>
      </c>
      <c r="J38" s="247">
        <f t="shared" ref="J38:J40" si="4">SUM(H38+I38)</f>
        <v>7.4999999999999997E-2</v>
      </c>
    </row>
    <row r="39" spans="1:11" ht="27.95" customHeight="1">
      <c r="A39" s="126"/>
      <c r="B39" s="265" t="s">
        <v>49</v>
      </c>
      <c r="C39" s="1263">
        <v>2940</v>
      </c>
      <c r="D39" s="1616" t="s">
        <v>1114</v>
      </c>
      <c r="E39" s="263"/>
      <c r="F39" s="199"/>
      <c r="G39" s="199"/>
      <c r="H39" s="247">
        <v>0</v>
      </c>
      <c r="I39" s="247">
        <v>0</v>
      </c>
      <c r="J39" s="247">
        <f t="shared" si="4"/>
        <v>0</v>
      </c>
    </row>
    <row r="40" spans="1:11" ht="27.95" customHeight="1">
      <c r="A40" s="126"/>
      <c r="B40" s="118" t="s">
        <v>84</v>
      </c>
      <c r="C40" s="1263">
        <f>SUM(C37:C39)</f>
        <v>10479</v>
      </c>
      <c r="D40" s="1616" t="s">
        <v>1115</v>
      </c>
      <c r="E40" s="263"/>
      <c r="F40" s="199"/>
      <c r="G40" s="199"/>
      <c r="H40" s="247">
        <f>SUM(H37:H39)</f>
        <v>7.4999999999999997E-2</v>
      </c>
      <c r="I40" s="247">
        <f t="shared" ref="I40" si="5">SUM(I37:I39)</f>
        <v>0</v>
      </c>
      <c r="J40" s="247">
        <f t="shared" si="4"/>
        <v>7.4999999999999997E-2</v>
      </c>
    </row>
    <row r="41" spans="1:11" ht="27.95" customHeight="1">
      <c r="A41" s="126"/>
      <c r="B41" s="118"/>
      <c r="C41" s="1263"/>
      <c r="D41" s="244"/>
      <c r="E41" s="263"/>
      <c r="F41" s="199"/>
      <c r="G41" s="199"/>
      <c r="H41" s="247"/>
      <c r="I41" s="247"/>
      <c r="J41" s="247"/>
    </row>
    <row r="42" spans="1:11" ht="27.95" customHeight="1">
      <c r="A42" s="1202"/>
      <c r="B42" s="2629" t="s">
        <v>1291</v>
      </c>
      <c r="C42" s="2630"/>
      <c r="D42" s="2631"/>
      <c r="E42" s="196" t="s">
        <v>24</v>
      </c>
      <c r="F42" s="196" t="s">
        <v>43</v>
      </c>
      <c r="G42" s="196" t="s">
        <v>44</v>
      </c>
      <c r="H42" s="1026"/>
      <c r="I42" s="1027"/>
      <c r="J42" s="247"/>
    </row>
    <row r="43" spans="1:11" ht="27.95" customHeight="1">
      <c r="A43" s="1202"/>
      <c r="B43" s="2641" t="s">
        <v>1116</v>
      </c>
      <c r="C43" s="2639"/>
      <c r="D43" s="2640"/>
      <c r="E43" s="196" t="s">
        <v>45</v>
      </c>
      <c r="F43" s="196"/>
      <c r="G43" s="196" t="s">
        <v>46</v>
      </c>
      <c r="H43" s="1026"/>
      <c r="I43" s="1027"/>
      <c r="J43" s="1028"/>
    </row>
    <row r="44" spans="1:11" ht="27.95" customHeight="1">
      <c r="A44" s="584"/>
      <c r="B44" s="2638" t="s">
        <v>1292</v>
      </c>
      <c r="C44" s="2642"/>
      <c r="D44" s="2643"/>
      <c r="E44" s="196" t="s">
        <v>44</v>
      </c>
      <c r="F44" s="196"/>
      <c r="G44" s="196"/>
      <c r="H44" s="1026"/>
      <c r="I44" s="1027"/>
      <c r="J44" s="1028"/>
    </row>
    <row r="45" spans="1:11" ht="27.95" customHeight="1">
      <c r="A45" s="584"/>
      <c r="B45" s="1944" t="s">
        <v>653</v>
      </c>
      <c r="C45" s="1942"/>
      <c r="D45" s="1943"/>
      <c r="E45" s="196"/>
      <c r="F45" s="196"/>
      <c r="G45" s="196"/>
      <c r="H45" s="1026"/>
      <c r="I45" s="1027"/>
      <c r="J45" s="1028"/>
    </row>
    <row r="46" spans="1:11" ht="27.95" customHeight="1">
      <c r="A46" s="143"/>
      <c r="B46" s="265" t="s">
        <v>60</v>
      </c>
      <c r="C46" s="1264">
        <v>60</v>
      </c>
      <c r="D46" s="244" t="s">
        <v>654</v>
      </c>
      <c r="E46" s="196"/>
      <c r="F46" s="196"/>
      <c r="G46" s="196"/>
      <c r="H46" s="247">
        <v>0</v>
      </c>
      <c r="I46" s="247">
        <v>0</v>
      </c>
      <c r="J46" s="247">
        <f>SUM(H46+I46)</f>
        <v>0</v>
      </c>
    </row>
    <row r="47" spans="1:11" ht="27.95" customHeight="1">
      <c r="A47" s="143"/>
      <c r="B47" s="265" t="s">
        <v>82</v>
      </c>
      <c r="C47" s="1264">
        <v>60</v>
      </c>
      <c r="D47" s="244" t="s">
        <v>654</v>
      </c>
      <c r="E47" s="196"/>
      <c r="F47" s="196"/>
      <c r="G47" s="196"/>
      <c r="H47" s="247">
        <v>7.4999999999999997E-2</v>
      </c>
      <c r="I47" s="247">
        <v>0</v>
      </c>
      <c r="J47" s="247">
        <f t="shared" ref="J47:J49" si="6">SUM(H47+I47)</f>
        <v>7.4999999999999997E-2</v>
      </c>
    </row>
    <row r="48" spans="1:11" ht="27.95" customHeight="1">
      <c r="A48" s="143"/>
      <c r="B48" s="265" t="s">
        <v>49</v>
      </c>
      <c r="C48" s="1264">
        <v>60</v>
      </c>
      <c r="D48" s="244" t="s">
        <v>654</v>
      </c>
      <c r="E48" s="196"/>
      <c r="F48" s="196"/>
      <c r="G48" s="196"/>
      <c r="H48" s="247">
        <v>0</v>
      </c>
      <c r="I48" s="247">
        <v>0</v>
      </c>
      <c r="J48" s="247">
        <f t="shared" si="6"/>
        <v>0</v>
      </c>
    </row>
    <row r="49" spans="1:10" ht="27.95" customHeight="1">
      <c r="A49" s="143"/>
      <c r="B49" s="118" t="s">
        <v>84</v>
      </c>
      <c r="C49" s="1264">
        <v>60</v>
      </c>
      <c r="D49" s="244" t="s">
        <v>654</v>
      </c>
      <c r="E49" s="196"/>
      <c r="F49" s="196"/>
      <c r="G49" s="196"/>
      <c r="H49" s="247">
        <f>SUM(H46:H48)</f>
        <v>7.4999999999999997E-2</v>
      </c>
      <c r="I49" s="247">
        <f t="shared" ref="I49" si="7">SUM(I46:I48)</f>
        <v>0</v>
      </c>
      <c r="J49" s="247">
        <f t="shared" si="6"/>
        <v>7.4999999999999997E-2</v>
      </c>
    </row>
    <row r="50" spans="1:10" ht="27.95" customHeight="1">
      <c r="A50" s="143"/>
      <c r="B50" s="119"/>
      <c r="C50" s="547"/>
      <c r="D50" s="102"/>
      <c r="E50" s="196"/>
      <c r="F50" s="196"/>
      <c r="G50" s="196"/>
      <c r="H50" s="247"/>
      <c r="I50" s="247"/>
      <c r="J50" s="247"/>
    </row>
    <row r="51" spans="1:10" ht="27.95" customHeight="1">
      <c r="A51" s="143"/>
      <c r="B51" s="119"/>
      <c r="C51" s="547"/>
      <c r="D51" s="102"/>
      <c r="E51" s="196"/>
      <c r="F51" s="196"/>
      <c r="G51" s="196"/>
      <c r="H51" s="203"/>
      <c r="I51" s="203"/>
      <c r="J51" s="203"/>
    </row>
    <row r="52" spans="1:10" ht="27.95" customHeight="1">
      <c r="A52" s="143"/>
      <c r="B52" s="119"/>
      <c r="C52" s="547"/>
      <c r="D52" s="102"/>
      <c r="E52" s="196"/>
      <c r="F52" s="196"/>
      <c r="G52" s="196"/>
      <c r="H52" s="203"/>
      <c r="I52" s="203"/>
      <c r="J52" s="203"/>
    </row>
    <row r="53" spans="1:10" ht="27.95" customHeight="1">
      <c r="A53" s="143"/>
      <c r="B53" s="119"/>
      <c r="C53" s="547"/>
      <c r="D53" s="102"/>
      <c r="E53" s="196"/>
      <c r="F53" s="196"/>
      <c r="G53" s="196"/>
      <c r="H53" s="203"/>
      <c r="I53" s="203"/>
      <c r="J53" s="203"/>
    </row>
    <row r="54" spans="1:10" ht="27.95" customHeight="1">
      <c r="A54" s="143"/>
      <c r="B54" s="119"/>
      <c r="C54" s="547"/>
      <c r="D54" s="102"/>
      <c r="E54" s="196"/>
      <c r="F54" s="196"/>
      <c r="G54" s="196"/>
      <c r="H54" s="203"/>
      <c r="I54" s="203"/>
      <c r="J54" s="203"/>
    </row>
    <row r="55" spans="1:10" ht="27.95" customHeight="1">
      <c r="A55" s="143"/>
      <c r="B55" s="119"/>
      <c r="C55" s="547"/>
      <c r="D55" s="102"/>
      <c r="E55" s="196"/>
      <c r="F55" s="196"/>
      <c r="G55" s="196"/>
      <c r="H55" s="203"/>
      <c r="I55" s="203"/>
      <c r="J55" s="203"/>
    </row>
    <row r="56" spans="1:10" ht="27.95" customHeight="1">
      <c r="A56" s="143"/>
      <c r="B56" s="119"/>
      <c r="C56" s="547"/>
      <c r="D56" s="102"/>
      <c r="E56" s="196"/>
      <c r="F56" s="196"/>
      <c r="G56" s="196"/>
      <c r="H56" s="203"/>
      <c r="I56" s="203"/>
      <c r="J56" s="203"/>
    </row>
    <row r="57" spans="1:10" ht="27.95" customHeight="1">
      <c r="A57" s="143"/>
      <c r="B57" s="119"/>
      <c r="C57" s="547"/>
      <c r="D57" s="102"/>
      <c r="E57" s="196"/>
      <c r="F57" s="196"/>
      <c r="G57" s="196"/>
      <c r="H57" s="203"/>
      <c r="I57" s="203"/>
      <c r="J57" s="203"/>
    </row>
    <row r="58" spans="1:10" ht="27.95" customHeight="1">
      <c r="A58" s="143"/>
      <c r="B58" s="119"/>
      <c r="C58" s="547"/>
      <c r="D58" s="102"/>
      <c r="E58" s="196"/>
      <c r="F58" s="196"/>
      <c r="G58" s="196"/>
      <c r="H58" s="203"/>
      <c r="I58" s="203"/>
      <c r="J58" s="203"/>
    </row>
    <row r="59" spans="1:10" ht="27.95" customHeight="1">
      <c r="A59" s="143"/>
      <c r="B59" s="119"/>
      <c r="C59" s="547"/>
      <c r="D59" s="102"/>
      <c r="E59" s="196"/>
      <c r="F59" s="196"/>
      <c r="G59" s="196"/>
      <c r="H59" s="203"/>
      <c r="I59" s="203"/>
      <c r="J59" s="203"/>
    </row>
    <row r="60" spans="1:10" ht="27.95" customHeight="1">
      <c r="A60" s="143"/>
      <c r="B60" s="119"/>
      <c r="C60" s="547"/>
      <c r="D60" s="102"/>
      <c r="E60" s="196"/>
      <c r="F60" s="196"/>
      <c r="G60" s="196"/>
      <c r="H60" s="203"/>
      <c r="I60" s="203"/>
      <c r="J60" s="203"/>
    </row>
    <row r="61" spans="1:10" ht="27.95" customHeight="1">
      <c r="A61" s="143"/>
      <c r="B61" s="119"/>
      <c r="C61" s="547"/>
      <c r="D61" s="102"/>
      <c r="E61" s="196"/>
      <c r="F61" s="196"/>
      <c r="G61" s="196"/>
      <c r="H61" s="203"/>
      <c r="I61" s="203"/>
      <c r="J61" s="203"/>
    </row>
    <row r="62" spans="1:10" ht="27.95" customHeight="1">
      <c r="A62" s="144"/>
      <c r="B62" s="266"/>
      <c r="C62" s="911"/>
      <c r="D62" s="912"/>
      <c r="E62" s="293"/>
      <c r="F62" s="293"/>
      <c r="G62" s="293"/>
      <c r="H62" s="204"/>
      <c r="I62" s="204"/>
      <c r="J62" s="204"/>
    </row>
    <row r="63" spans="1:10">
      <c r="I63" s="13">
        <v>1</v>
      </c>
      <c r="J63" s="13">
        <v>4</v>
      </c>
    </row>
  </sheetData>
  <mergeCells count="19">
    <mergeCell ref="B35:D35"/>
    <mergeCell ref="B42:D42"/>
    <mergeCell ref="B43:D43"/>
    <mergeCell ref="B44:D44"/>
    <mergeCell ref="B33:D33"/>
    <mergeCell ref="B34:D34"/>
    <mergeCell ref="B17:D17"/>
    <mergeCell ref="B25:D25"/>
    <mergeCell ref="B26:D26"/>
    <mergeCell ref="H3:I3"/>
    <mergeCell ref="H7:I7"/>
    <mergeCell ref="H8:I8"/>
    <mergeCell ref="H9:I9"/>
    <mergeCell ref="B16:D16"/>
    <mergeCell ref="B13:D13"/>
    <mergeCell ref="H13:J13"/>
    <mergeCell ref="B14:D14"/>
    <mergeCell ref="H14:J14"/>
    <mergeCell ref="B15:D15"/>
  </mergeCells>
  <pageMargins left="0.59055118110236227" right="0.15748031496062992" top="0.59055118110236227" bottom="0.59055118110236227" header="0.31496062992125984" footer="0.15748031496062992"/>
  <pageSetup paperSize="9" scale="56" orientation="landscape" r:id="rId1"/>
  <colBreaks count="1" manualBreakCount="1">
    <brk id="10" max="74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</sheetPr>
  <dimension ref="A1:N105"/>
  <sheetViews>
    <sheetView view="pageBreakPreview" topLeftCell="A10" zoomScale="80" zoomScaleNormal="100" zoomScaleSheetLayoutView="80" workbookViewId="0">
      <selection activeCell="F53" sqref="F53"/>
    </sheetView>
  </sheetViews>
  <sheetFormatPr defaultColWidth="9" defaultRowHeight="27.95" customHeight="1"/>
  <cols>
    <col min="1" max="1" width="55.5703125" style="13" customWidth="1"/>
    <col min="2" max="2" width="16.5703125" style="13" customWidth="1"/>
    <col min="3" max="3" width="13.5703125" style="13" customWidth="1"/>
    <col min="4" max="4" width="48.28515625" style="13" customWidth="1"/>
    <col min="5" max="7" width="14.5703125" style="13" customWidth="1"/>
    <col min="8" max="8" width="13.5703125" style="61" customWidth="1"/>
    <col min="9" max="10" width="13.5703125" style="13" customWidth="1"/>
    <col min="11" max="16384" width="9" style="13"/>
  </cols>
  <sheetData>
    <row r="1" spans="1:14" ht="27.95" customHeight="1">
      <c r="A1" s="586" t="s">
        <v>694</v>
      </c>
      <c r="B1" s="377"/>
      <c r="C1" s="470" t="s">
        <v>73</v>
      </c>
      <c r="D1" s="470"/>
      <c r="E1" s="378"/>
      <c r="F1" s="379"/>
      <c r="G1" s="378"/>
      <c r="H1" s="380"/>
      <c r="I1" s="378"/>
      <c r="J1" s="378"/>
    </row>
    <row r="2" spans="1:14" ht="27.95" customHeight="1">
      <c r="A2" s="587" t="s">
        <v>18</v>
      </c>
      <c r="B2" s="377"/>
      <c r="C2" s="470" t="s">
        <v>184</v>
      </c>
      <c r="D2" s="470"/>
      <c r="E2" s="378"/>
      <c r="F2" s="378"/>
      <c r="G2" s="378"/>
      <c r="H2" s="380"/>
      <c r="I2" s="378"/>
      <c r="J2" s="378"/>
    </row>
    <row r="3" spans="1:14" ht="27.95" customHeight="1">
      <c r="A3" s="210" t="s">
        <v>1</v>
      </c>
      <c r="B3" s="270"/>
      <c r="C3" s="270" t="s">
        <v>75</v>
      </c>
      <c r="D3" s="525"/>
      <c r="E3" s="270" t="s">
        <v>2</v>
      </c>
      <c r="F3" s="270"/>
      <c r="G3" s="270"/>
      <c r="H3" s="2616" t="s">
        <v>3</v>
      </c>
      <c r="I3" s="2616"/>
      <c r="J3" s="2616"/>
    </row>
    <row r="4" spans="1:14" ht="27.95" customHeight="1">
      <c r="A4" s="272" t="s">
        <v>4</v>
      </c>
      <c r="B4" s="385"/>
      <c r="C4" s="385" t="s">
        <v>333</v>
      </c>
      <c r="D4" s="272"/>
      <c r="E4" s="454" t="s">
        <v>334</v>
      </c>
      <c r="F4" s="272"/>
      <c r="G4" s="272"/>
      <c r="H4" s="2472" t="s">
        <v>335</v>
      </c>
      <c r="I4" s="2472"/>
      <c r="J4" s="2472"/>
    </row>
    <row r="5" spans="1:14" ht="27.95" customHeight="1">
      <c r="A5" s="526" t="s">
        <v>336</v>
      </c>
      <c r="B5" s="385"/>
      <c r="C5" s="385" t="s">
        <v>442</v>
      </c>
      <c r="D5" s="272"/>
      <c r="E5" s="454" t="s">
        <v>337</v>
      </c>
      <c r="F5" s="272"/>
      <c r="G5" s="272"/>
      <c r="H5" s="2472" t="s">
        <v>338</v>
      </c>
      <c r="I5" s="2472"/>
      <c r="J5" s="2472"/>
    </row>
    <row r="6" spans="1:14" ht="27.95" customHeight="1">
      <c r="A6" s="385" t="s">
        <v>339</v>
      </c>
      <c r="B6" s="385"/>
      <c r="C6" s="385" t="s">
        <v>443</v>
      </c>
      <c r="D6" s="272"/>
      <c r="E6" s="454" t="s">
        <v>340</v>
      </c>
      <c r="F6" s="272"/>
      <c r="G6" s="272"/>
      <c r="H6" s="384"/>
      <c r="I6" s="384"/>
      <c r="J6" s="384"/>
    </row>
    <row r="7" spans="1:14" ht="27.95" customHeight="1">
      <c r="A7" s="385"/>
      <c r="B7" s="272"/>
      <c r="C7" s="270" t="s">
        <v>80</v>
      </c>
      <c r="D7" s="270"/>
      <c r="E7" s="270" t="s">
        <v>7</v>
      </c>
      <c r="F7" s="270"/>
      <c r="G7" s="270"/>
      <c r="H7" s="270" t="s">
        <v>8</v>
      </c>
      <c r="I7" s="270"/>
      <c r="J7" s="270"/>
    </row>
    <row r="8" spans="1:14" ht="27.95" customHeight="1">
      <c r="A8" s="83"/>
      <c r="B8" s="385"/>
      <c r="C8" s="385" t="s">
        <v>333</v>
      </c>
      <c r="D8" s="272"/>
      <c r="E8" s="1689" t="s">
        <v>1192</v>
      </c>
      <c r="F8" s="272"/>
      <c r="G8" s="272"/>
      <c r="H8" s="212" t="s">
        <v>335</v>
      </c>
      <c r="I8" s="212"/>
      <c r="J8" s="212"/>
      <c r="M8" s="45"/>
      <c r="N8" s="45"/>
    </row>
    <row r="9" spans="1:14" s="2" customFormat="1" ht="27.95" customHeight="1">
      <c r="A9" s="83"/>
      <c r="B9" s="385"/>
      <c r="C9" s="385"/>
      <c r="D9" s="272"/>
      <c r="E9" s="1690" t="s">
        <v>1193</v>
      </c>
      <c r="F9" s="272"/>
      <c r="G9" s="272"/>
      <c r="H9" s="212"/>
      <c r="I9" s="212"/>
      <c r="J9" s="212"/>
      <c r="M9" s="1691"/>
      <c r="N9" s="43"/>
    </row>
    <row r="10" spans="1:14" s="2" customFormat="1" ht="27.95" customHeight="1">
      <c r="A10" s="83"/>
      <c r="B10" s="270"/>
      <c r="C10" s="275"/>
      <c r="D10" s="272"/>
      <c r="E10" s="1689" t="s">
        <v>1194</v>
      </c>
      <c r="F10" s="272"/>
      <c r="G10" s="272"/>
      <c r="H10" s="212" t="s">
        <v>1195</v>
      </c>
      <c r="I10" s="1275"/>
      <c r="J10" s="1275"/>
      <c r="M10" s="1692"/>
      <c r="N10" s="43"/>
    </row>
    <row r="11" spans="1:14" s="2" customFormat="1" ht="27.95" customHeight="1">
      <c r="A11" s="83"/>
      <c r="B11" s="385"/>
      <c r="C11" s="385"/>
      <c r="D11" s="272"/>
      <c r="E11" s="454"/>
      <c r="F11" s="272"/>
      <c r="G11" s="272"/>
      <c r="H11" s="212"/>
      <c r="I11" s="212"/>
      <c r="J11" s="212"/>
      <c r="M11" s="1691"/>
      <c r="N11" s="43"/>
    </row>
    <row r="12" spans="1:14" ht="27.95" customHeight="1">
      <c r="A12" s="83"/>
      <c r="B12" s="385"/>
      <c r="C12" s="385"/>
      <c r="D12" s="272"/>
      <c r="E12" s="454"/>
      <c r="F12" s="272"/>
      <c r="G12" s="272"/>
      <c r="H12" s="212"/>
      <c r="I12" s="212"/>
      <c r="J12" s="212"/>
      <c r="M12" s="45"/>
      <c r="N12" s="1095"/>
    </row>
    <row r="13" spans="1:14" ht="27.95" customHeight="1">
      <c r="A13" s="83"/>
      <c r="B13" s="385"/>
      <c r="C13" s="275"/>
      <c r="D13" s="272"/>
      <c r="E13" s="454"/>
      <c r="F13" s="272"/>
      <c r="G13" s="272"/>
      <c r="H13" s="1275"/>
      <c r="I13" s="1275"/>
      <c r="J13" s="1275"/>
      <c r="M13" s="45"/>
      <c r="N13" s="1096"/>
    </row>
    <row r="14" spans="1:14" ht="27.95" customHeight="1">
      <c r="A14" s="473"/>
      <c r="B14" s="455"/>
      <c r="C14" s="707"/>
      <c r="D14" s="386"/>
      <c r="E14" s="454"/>
      <c r="F14" s="272"/>
      <c r="G14" s="272"/>
      <c r="H14" s="513"/>
      <c r="I14" s="513"/>
      <c r="J14" s="513"/>
      <c r="M14" s="45"/>
      <c r="N14" s="1096"/>
    </row>
    <row r="15" spans="1:14" ht="27.95" customHeight="1">
      <c r="A15" s="456" t="s">
        <v>11</v>
      </c>
      <c r="B15" s="2420" t="s">
        <v>12</v>
      </c>
      <c r="C15" s="2421"/>
      <c r="D15" s="2422"/>
      <c r="E15" s="940">
        <v>10</v>
      </c>
      <c r="F15" s="457">
        <v>11</v>
      </c>
      <c r="G15" s="941">
        <v>12</v>
      </c>
      <c r="H15" s="2475" t="s">
        <v>21</v>
      </c>
      <c r="I15" s="2476"/>
      <c r="J15" s="2477"/>
      <c r="M15" s="45"/>
      <c r="N15" s="1097"/>
    </row>
    <row r="16" spans="1:14" ht="27.95" customHeight="1">
      <c r="A16" s="458" t="s">
        <v>13</v>
      </c>
      <c r="B16" s="2465" t="s">
        <v>14</v>
      </c>
      <c r="C16" s="2465"/>
      <c r="D16" s="2465"/>
      <c r="E16" s="936" t="s">
        <v>22</v>
      </c>
      <c r="F16" s="459" t="s">
        <v>23</v>
      </c>
      <c r="G16" s="937" t="s">
        <v>24</v>
      </c>
      <c r="H16" s="2427" t="s">
        <v>25</v>
      </c>
      <c r="I16" s="2428"/>
      <c r="J16" s="2429"/>
      <c r="M16" s="45"/>
      <c r="N16" s="1098"/>
    </row>
    <row r="17" spans="1:14" ht="27.95" customHeight="1">
      <c r="A17" s="460"/>
      <c r="B17" s="2464" t="s">
        <v>15</v>
      </c>
      <c r="C17" s="2464"/>
      <c r="D17" s="2464"/>
      <c r="E17" s="938"/>
      <c r="F17" s="461"/>
      <c r="G17" s="939" t="s">
        <v>26</v>
      </c>
      <c r="H17" s="461" t="s">
        <v>188</v>
      </c>
      <c r="I17" s="461" t="s">
        <v>189</v>
      </c>
      <c r="J17" s="461" t="s">
        <v>16</v>
      </c>
      <c r="M17" s="45"/>
      <c r="N17" s="1098"/>
    </row>
    <row r="18" spans="1:14" ht="27.95" customHeight="1">
      <c r="A18" s="691" t="s">
        <v>1297</v>
      </c>
      <c r="B18" s="1640" t="s">
        <v>1298</v>
      </c>
      <c r="C18" s="1641"/>
      <c r="D18" s="1642"/>
      <c r="E18" s="348" t="s">
        <v>24</v>
      </c>
      <c r="F18" s="527" t="s">
        <v>222</v>
      </c>
      <c r="G18" s="527" t="s">
        <v>44</v>
      </c>
      <c r="H18" s="535"/>
      <c r="I18" s="535"/>
      <c r="J18" s="535"/>
    </row>
    <row r="19" spans="1:14" ht="27.95" customHeight="1">
      <c r="A19" s="534"/>
      <c r="B19" s="1635" t="s">
        <v>440</v>
      </c>
      <c r="C19" s="1619"/>
      <c r="D19" s="1620"/>
      <c r="E19" s="351" t="s">
        <v>45</v>
      </c>
      <c r="F19" s="529"/>
      <c r="G19" s="529"/>
      <c r="H19" s="533"/>
      <c r="I19" s="533"/>
      <c r="J19" s="533"/>
    </row>
    <row r="20" spans="1:14" ht="27.95" customHeight="1">
      <c r="A20" s="692"/>
      <c r="B20" s="1635" t="s">
        <v>439</v>
      </c>
      <c r="C20" s="1619"/>
      <c r="D20" s="1620"/>
      <c r="E20" s="351" t="s">
        <v>44</v>
      </c>
      <c r="F20" s="529"/>
      <c r="G20" s="529"/>
      <c r="H20" s="533">
        <v>0</v>
      </c>
      <c r="I20" s="533">
        <v>0</v>
      </c>
      <c r="J20" s="533">
        <f>SUM(H20:I20)</f>
        <v>0</v>
      </c>
    </row>
    <row r="21" spans="1:14" ht="27.95" customHeight="1">
      <c r="A21" s="1621"/>
      <c r="B21" s="1249" t="s">
        <v>321</v>
      </c>
      <c r="C21" s="1636"/>
      <c r="D21" s="1250"/>
      <c r="E21" s="351"/>
      <c r="F21" s="537"/>
      <c r="G21" s="537"/>
      <c r="H21" s="533">
        <v>0</v>
      </c>
      <c r="I21" s="533">
        <v>0</v>
      </c>
      <c r="J21" s="533">
        <f t="shared" ref="J21:J23" si="0">SUM(H21:I21)</f>
        <v>0</v>
      </c>
    </row>
    <row r="22" spans="1:14" ht="27.95" customHeight="1">
      <c r="A22" s="1621"/>
      <c r="B22" s="1249" t="s">
        <v>322</v>
      </c>
      <c r="C22" s="1636" t="s">
        <v>341</v>
      </c>
      <c r="D22" s="1250"/>
      <c r="E22" s="537"/>
      <c r="F22" s="537"/>
      <c r="G22" s="537"/>
      <c r="H22" s="533">
        <v>0</v>
      </c>
      <c r="I22" s="533">
        <v>0</v>
      </c>
      <c r="J22" s="533">
        <f t="shared" si="0"/>
        <v>0</v>
      </c>
    </row>
    <row r="23" spans="1:14" ht="27.95" customHeight="1">
      <c r="A23" s="536"/>
      <c r="B23" s="1249" t="s">
        <v>324</v>
      </c>
      <c r="C23" s="1636"/>
      <c r="D23" s="1250"/>
      <c r="E23" s="537"/>
      <c r="F23" s="537"/>
      <c r="G23" s="537"/>
      <c r="H23" s="533">
        <f>SUM(H20:H22)</f>
        <v>0</v>
      </c>
      <c r="I23" s="533">
        <f t="shared" ref="I23" si="1">SUM(I20:I22)</f>
        <v>0</v>
      </c>
      <c r="J23" s="533">
        <f t="shared" si="0"/>
        <v>0</v>
      </c>
    </row>
    <row r="24" spans="1:14" ht="27.95" customHeight="1">
      <c r="A24" s="536"/>
      <c r="B24" s="686" t="s">
        <v>221</v>
      </c>
      <c r="C24" s="1636" t="s">
        <v>342</v>
      </c>
      <c r="D24" s="1250"/>
      <c r="E24" s="537"/>
      <c r="F24" s="537"/>
      <c r="G24" s="537"/>
      <c r="H24" s="533"/>
      <c r="I24" s="533"/>
      <c r="J24" s="533"/>
    </row>
    <row r="25" spans="1:14" ht="27.95" customHeight="1">
      <c r="A25" s="536"/>
      <c r="B25" s="703"/>
      <c r="C25" s="1469"/>
      <c r="D25" s="1470"/>
      <c r="E25" s="537"/>
      <c r="F25" s="537"/>
      <c r="G25" s="537"/>
      <c r="H25" s="533"/>
      <c r="I25" s="533"/>
      <c r="J25" s="533"/>
    </row>
    <row r="26" spans="1:14" ht="27.95" customHeight="1">
      <c r="A26" s="536"/>
      <c r="B26" s="703"/>
      <c r="C26" s="1469"/>
      <c r="D26" s="1470"/>
      <c r="E26" s="537"/>
      <c r="F26" s="537"/>
      <c r="G26" s="537"/>
      <c r="H26" s="533"/>
      <c r="I26" s="533"/>
      <c r="J26" s="533"/>
    </row>
    <row r="27" spans="1:14" ht="27.95" customHeight="1">
      <c r="A27" s="536"/>
      <c r="B27" s="703"/>
      <c r="C27" s="1469"/>
      <c r="D27" s="1470"/>
      <c r="E27" s="537"/>
      <c r="F27" s="537"/>
      <c r="G27" s="537"/>
      <c r="H27" s="533"/>
      <c r="I27" s="533"/>
      <c r="J27" s="533"/>
    </row>
    <row r="28" spans="1:14" ht="27.95" customHeight="1">
      <c r="A28" s="536"/>
      <c r="B28" s="703"/>
      <c r="C28" s="1469"/>
      <c r="D28" s="1470"/>
      <c r="E28" s="537"/>
      <c r="F28" s="537"/>
      <c r="G28" s="537"/>
      <c r="H28" s="533"/>
      <c r="I28" s="533"/>
      <c r="J28" s="533"/>
    </row>
    <row r="29" spans="1:14" ht="27.95" customHeight="1">
      <c r="A29" s="536"/>
      <c r="B29" s="703"/>
      <c r="C29" s="1469"/>
      <c r="D29" s="1470"/>
      <c r="E29" s="537"/>
      <c r="F29" s="537"/>
      <c r="G29" s="537"/>
      <c r="H29" s="533"/>
      <c r="I29" s="533"/>
      <c r="J29" s="533"/>
    </row>
    <row r="30" spans="1:14" ht="27.95" customHeight="1">
      <c r="A30" s="2258"/>
      <c r="B30" s="915"/>
      <c r="C30" s="2259"/>
      <c r="D30" s="2260"/>
      <c r="E30" s="2261"/>
      <c r="F30" s="2261"/>
      <c r="G30" s="2261"/>
      <c r="H30" s="2262"/>
      <c r="I30" s="2262"/>
      <c r="J30" s="2262"/>
    </row>
    <row r="31" spans="1:14" ht="27.95" customHeight="1">
      <c r="A31" s="691" t="s">
        <v>1299</v>
      </c>
      <c r="B31" s="2665" t="s">
        <v>1300</v>
      </c>
      <c r="C31" s="2666"/>
      <c r="D31" s="2667"/>
      <c r="E31" s="348" t="s">
        <v>24</v>
      </c>
      <c r="F31" s="2109" t="s">
        <v>222</v>
      </c>
      <c r="G31" s="527" t="s">
        <v>44</v>
      </c>
      <c r="H31" s="2263"/>
      <c r="I31" s="2263"/>
      <c r="J31" s="2263"/>
    </row>
    <row r="32" spans="1:14" ht="27.95" customHeight="1">
      <c r="A32" s="1623"/>
      <c r="B32" s="2659" t="s">
        <v>1117</v>
      </c>
      <c r="C32" s="2660"/>
      <c r="D32" s="2661"/>
      <c r="E32" s="351" t="s">
        <v>45</v>
      </c>
      <c r="F32" s="1624"/>
      <c r="G32" s="1624"/>
      <c r="H32" s="1625"/>
      <c r="I32" s="1625"/>
      <c r="J32" s="1625"/>
    </row>
    <row r="33" spans="1:10" ht="27.95" customHeight="1">
      <c r="A33" s="1623"/>
      <c r="B33" s="1643" t="s">
        <v>1118</v>
      </c>
      <c r="C33" s="1644"/>
      <c r="D33" s="1645"/>
      <c r="E33" s="351" t="s">
        <v>44</v>
      </c>
      <c r="F33" s="1624"/>
      <c r="G33" s="1624"/>
      <c r="H33" s="1625"/>
      <c r="I33" s="1625"/>
      <c r="J33" s="1625"/>
    </row>
    <row r="34" spans="1:10" ht="27.95" customHeight="1">
      <c r="A34" s="1367"/>
      <c r="B34" s="1316" t="s">
        <v>321</v>
      </c>
      <c r="C34" s="1529">
        <v>2</v>
      </c>
      <c r="D34" s="1955" t="s">
        <v>1129</v>
      </c>
      <c r="E34" s="351"/>
      <c r="F34" s="1624"/>
      <c r="G34" s="1624"/>
      <c r="H34" s="533">
        <v>0</v>
      </c>
      <c r="I34" s="533">
        <v>0</v>
      </c>
      <c r="J34" s="533">
        <f>SUM(H34:I34)</f>
        <v>0</v>
      </c>
    </row>
    <row r="35" spans="1:10" ht="27.95" customHeight="1">
      <c r="A35" s="1623"/>
      <c r="B35" s="1316" t="s">
        <v>322</v>
      </c>
      <c r="C35" s="1529">
        <v>2</v>
      </c>
      <c r="D35" s="1955" t="s">
        <v>1129</v>
      </c>
      <c r="E35" s="1624"/>
      <c r="F35" s="1624"/>
      <c r="G35" s="1624"/>
      <c r="H35" s="533">
        <v>0</v>
      </c>
      <c r="I35" s="533">
        <v>0</v>
      </c>
      <c r="J35" s="533">
        <f t="shared" ref="J35:J37" si="2">SUM(H35:I35)</f>
        <v>0</v>
      </c>
    </row>
    <row r="36" spans="1:10" ht="27.95" customHeight="1">
      <c r="A36" s="1623"/>
      <c r="B36" s="1316" t="s">
        <v>324</v>
      </c>
      <c r="C36" s="1529">
        <v>2</v>
      </c>
      <c r="D36" s="1955" t="s">
        <v>1129</v>
      </c>
      <c r="E36" s="1624"/>
      <c r="F36" s="1624"/>
      <c r="G36" s="1624"/>
      <c r="H36" s="533">
        <v>0</v>
      </c>
      <c r="I36" s="533">
        <v>0</v>
      </c>
      <c r="J36" s="533">
        <f t="shared" si="2"/>
        <v>0</v>
      </c>
    </row>
    <row r="37" spans="1:10" ht="27.95" customHeight="1">
      <c r="A37" s="1623"/>
      <c r="B37" s="1627" t="s">
        <v>221</v>
      </c>
      <c r="C37" s="1529">
        <f>SUM(C34:C36)</f>
        <v>6</v>
      </c>
      <c r="D37" s="1955" t="s">
        <v>1129</v>
      </c>
      <c r="E37" s="1624"/>
      <c r="F37" s="1624"/>
      <c r="G37" s="1624"/>
      <c r="H37" s="533">
        <f>SUM(H34:H36)</f>
        <v>0</v>
      </c>
      <c r="I37" s="533">
        <f t="shared" ref="I37" si="3">SUM(I34:I36)</f>
        <v>0</v>
      </c>
      <c r="J37" s="533">
        <f t="shared" si="2"/>
        <v>0</v>
      </c>
    </row>
    <row r="38" spans="1:10" ht="27.95" customHeight="1">
      <c r="A38" s="1628"/>
      <c r="B38" s="2662"/>
      <c r="C38" s="2663"/>
      <c r="D38" s="2664"/>
      <c r="E38" s="426"/>
      <c r="F38" s="426"/>
      <c r="G38" s="426"/>
      <c r="H38" s="533"/>
      <c r="I38" s="533"/>
      <c r="J38" s="533"/>
    </row>
    <row r="39" spans="1:10" ht="27.95" customHeight="1">
      <c r="A39" s="1623"/>
      <c r="B39" s="2647" t="s">
        <v>1301</v>
      </c>
      <c r="C39" s="2648"/>
      <c r="D39" s="2649"/>
      <c r="E39" s="351" t="s">
        <v>24</v>
      </c>
      <c r="F39" s="418" t="s">
        <v>222</v>
      </c>
      <c r="G39" s="529" t="s">
        <v>44</v>
      </c>
      <c r="H39" s="1625"/>
      <c r="I39" s="1625"/>
      <c r="J39" s="1625"/>
    </row>
    <row r="40" spans="1:10" ht="27.95" customHeight="1">
      <c r="A40" s="1367"/>
      <c r="B40" s="2647" t="s">
        <v>1119</v>
      </c>
      <c r="C40" s="2648"/>
      <c r="D40" s="2649"/>
      <c r="E40" s="351" t="s">
        <v>45</v>
      </c>
      <c r="F40" s="1624"/>
      <c r="G40" s="1624"/>
      <c r="H40" s="1625"/>
      <c r="I40" s="1625"/>
      <c r="J40" s="1625"/>
    </row>
    <row r="41" spans="1:10" ht="27.95" customHeight="1">
      <c r="A41" s="1623"/>
      <c r="B41" s="2647" t="s">
        <v>1120</v>
      </c>
      <c r="C41" s="2648"/>
      <c r="D41" s="2649"/>
      <c r="E41" s="351" t="s">
        <v>44</v>
      </c>
      <c r="F41" s="1624"/>
      <c r="G41" s="1624"/>
      <c r="H41" s="1625"/>
      <c r="I41" s="1625"/>
      <c r="J41" s="1625"/>
    </row>
    <row r="42" spans="1:10" ht="27.95" customHeight="1">
      <c r="A42" s="1628"/>
      <c r="B42" s="1316" t="s">
        <v>321</v>
      </c>
      <c r="C42" s="1954"/>
      <c r="D42" s="1626"/>
      <c r="E42" s="351"/>
      <c r="F42" s="426"/>
      <c r="G42" s="426"/>
      <c r="H42" s="533">
        <v>0</v>
      </c>
      <c r="I42" s="533">
        <v>0</v>
      </c>
      <c r="J42" s="533">
        <f>SUM(H42:I42)</f>
        <v>0</v>
      </c>
    </row>
    <row r="43" spans="1:10" ht="27.95" customHeight="1">
      <c r="A43" s="1628"/>
      <c r="B43" s="1316" t="s">
        <v>322</v>
      </c>
      <c r="C43" s="1954" t="s">
        <v>1121</v>
      </c>
      <c r="D43" s="1626"/>
      <c r="E43" s="426"/>
      <c r="F43" s="426"/>
      <c r="G43" s="426"/>
      <c r="H43" s="533">
        <v>0</v>
      </c>
      <c r="I43" s="533">
        <v>0</v>
      </c>
      <c r="J43" s="533">
        <f t="shared" ref="J43:J45" si="4">SUM(H43:I43)</f>
        <v>0</v>
      </c>
    </row>
    <row r="44" spans="1:10" ht="27.95" customHeight="1">
      <c r="A44" s="1628"/>
      <c r="B44" s="1316" t="s">
        <v>324</v>
      </c>
      <c r="C44" s="1954"/>
      <c r="D44" s="1626"/>
      <c r="E44" s="426"/>
      <c r="F44" s="426"/>
      <c r="G44" s="426"/>
      <c r="H44" s="533">
        <v>0</v>
      </c>
      <c r="I44" s="533">
        <v>0</v>
      </c>
      <c r="J44" s="533">
        <f t="shared" si="4"/>
        <v>0</v>
      </c>
    </row>
    <row r="45" spans="1:10" ht="27.95" customHeight="1">
      <c r="A45" s="1628"/>
      <c r="B45" s="1627" t="s">
        <v>221</v>
      </c>
      <c r="C45" s="1954"/>
      <c r="D45" s="1626"/>
      <c r="E45" s="426"/>
      <c r="F45" s="426"/>
      <c r="G45" s="426"/>
      <c r="H45" s="533">
        <f>SUM(H42:H44)</f>
        <v>0</v>
      </c>
      <c r="I45" s="533">
        <f t="shared" ref="I45" si="5">SUM(I42:I44)</f>
        <v>0</v>
      </c>
      <c r="J45" s="533">
        <f t="shared" si="4"/>
        <v>0</v>
      </c>
    </row>
    <row r="46" spans="1:10" ht="27.95" customHeight="1">
      <c r="A46" s="1628"/>
      <c r="B46" s="2461" t="s">
        <v>131</v>
      </c>
      <c r="C46" s="2462"/>
      <c r="D46" s="2463"/>
      <c r="E46" s="426"/>
      <c r="F46" s="426"/>
      <c r="G46" s="426"/>
      <c r="H46" s="533"/>
      <c r="I46" s="533"/>
      <c r="J46" s="533"/>
    </row>
    <row r="47" spans="1:10" ht="27.95" customHeight="1">
      <c r="A47" s="1628"/>
      <c r="B47" s="1622"/>
      <c r="C47" s="1954"/>
      <c r="D47" s="1626"/>
      <c r="E47" s="426"/>
      <c r="F47" s="426"/>
      <c r="G47" s="426"/>
      <c r="H47" s="533"/>
      <c r="I47" s="533"/>
      <c r="J47" s="533"/>
    </row>
    <row r="48" spans="1:10" ht="27.95" customHeight="1">
      <c r="A48" s="1628"/>
      <c r="B48" s="1630" t="s">
        <v>1302</v>
      </c>
      <c r="C48" s="1644"/>
      <c r="D48" s="1645"/>
      <c r="E48" s="351" t="s">
        <v>24</v>
      </c>
      <c r="F48" s="434" t="s">
        <v>222</v>
      </c>
      <c r="G48" s="529" t="s">
        <v>44</v>
      </c>
      <c r="H48" s="533"/>
      <c r="I48" s="533"/>
      <c r="J48" s="533"/>
    </row>
    <row r="49" spans="1:10" ht="27.95" customHeight="1">
      <c r="A49" s="1628"/>
      <c r="B49" s="2653" t="s">
        <v>1122</v>
      </c>
      <c r="C49" s="2654"/>
      <c r="D49" s="2655"/>
      <c r="E49" s="351" t="s">
        <v>45</v>
      </c>
      <c r="F49" s="426"/>
      <c r="G49" s="426"/>
      <c r="H49" s="533"/>
      <c r="I49" s="533"/>
      <c r="J49" s="533"/>
    </row>
    <row r="50" spans="1:10" ht="27.95" customHeight="1">
      <c r="A50" s="1628"/>
      <c r="B50" s="1630" t="s">
        <v>1123</v>
      </c>
      <c r="C50" s="1644"/>
      <c r="D50" s="1645"/>
      <c r="E50" s="351" t="s">
        <v>44</v>
      </c>
      <c r="F50" s="426"/>
      <c r="G50" s="426"/>
      <c r="H50" s="533"/>
      <c r="I50" s="533"/>
      <c r="J50" s="533"/>
    </row>
    <row r="51" spans="1:10" ht="27.95" customHeight="1">
      <c r="A51" s="1621"/>
      <c r="B51" s="2653" t="s">
        <v>1124</v>
      </c>
      <c r="C51" s="2654"/>
      <c r="D51" s="2655"/>
      <c r="E51" s="351"/>
      <c r="F51" s="426"/>
      <c r="G51" s="426"/>
      <c r="H51" s="533"/>
      <c r="I51" s="533"/>
      <c r="J51" s="533"/>
    </row>
    <row r="52" spans="1:10" ht="27.95" customHeight="1">
      <c r="A52" s="1628"/>
      <c r="B52" s="1316" t="s">
        <v>321</v>
      </c>
      <c r="C52" s="1529">
        <v>1</v>
      </c>
      <c r="D52" s="1955" t="s">
        <v>777</v>
      </c>
      <c r="E52" s="426"/>
      <c r="F52" s="426"/>
      <c r="G52" s="426"/>
      <c r="H52" s="533">
        <v>0</v>
      </c>
      <c r="I52" s="533">
        <v>0</v>
      </c>
      <c r="J52" s="533">
        <f>SUM(H52:I52)</f>
        <v>0</v>
      </c>
    </row>
    <row r="53" spans="1:10" ht="27.95" customHeight="1">
      <c r="A53" s="1628"/>
      <c r="B53" s="1316" t="s">
        <v>322</v>
      </c>
      <c r="C53" s="1529">
        <v>1</v>
      </c>
      <c r="D53" s="1955" t="s">
        <v>777</v>
      </c>
      <c r="E53" s="426"/>
      <c r="F53" s="426"/>
      <c r="G53" s="426"/>
      <c r="H53" s="533">
        <v>0</v>
      </c>
      <c r="I53" s="533">
        <v>0</v>
      </c>
      <c r="J53" s="533">
        <f t="shared" ref="J53:J55" si="6">SUM(H53:I53)</f>
        <v>0</v>
      </c>
    </row>
    <row r="54" spans="1:10" ht="27.95" customHeight="1">
      <c r="A54" s="1628"/>
      <c r="B54" s="1316" t="s">
        <v>324</v>
      </c>
      <c r="C54" s="1529">
        <v>1</v>
      </c>
      <c r="D54" s="1955" t="s">
        <v>777</v>
      </c>
      <c r="E54" s="426"/>
      <c r="F54" s="426"/>
      <c r="G54" s="426"/>
      <c r="H54" s="533">
        <v>0</v>
      </c>
      <c r="I54" s="533">
        <v>0</v>
      </c>
      <c r="J54" s="533">
        <f t="shared" si="6"/>
        <v>0</v>
      </c>
    </row>
    <row r="55" spans="1:10" ht="27.95" customHeight="1">
      <c r="A55" s="534"/>
      <c r="B55" s="1622" t="s">
        <v>221</v>
      </c>
      <c r="C55" s="1529">
        <f>SUM(C52:C54)</f>
        <v>3</v>
      </c>
      <c r="D55" s="1955" t="s">
        <v>777</v>
      </c>
      <c r="E55" s="426"/>
      <c r="F55" s="426"/>
      <c r="G55" s="426"/>
      <c r="H55" s="533">
        <f>SUM(H52:H54)</f>
        <v>0</v>
      </c>
      <c r="I55" s="533">
        <f t="shared" ref="I55" si="7">SUM(I52:I54)</f>
        <v>0</v>
      </c>
      <c r="J55" s="533">
        <f t="shared" si="6"/>
        <v>0</v>
      </c>
    </row>
    <row r="56" spans="1:10" ht="27.95" customHeight="1">
      <c r="A56" s="534"/>
      <c r="B56" s="1622"/>
      <c r="C56" s="1954"/>
      <c r="D56" s="704"/>
      <c r="E56" s="426"/>
      <c r="F56" s="426"/>
      <c r="G56" s="426"/>
      <c r="H56" s="533"/>
      <c r="I56" s="533"/>
      <c r="J56" s="533"/>
    </row>
    <row r="57" spans="1:10" ht="27.95" customHeight="1">
      <c r="A57" s="534"/>
      <c r="B57" s="1622"/>
      <c r="C57" s="1954"/>
      <c r="D57" s="704"/>
      <c r="E57" s="426"/>
      <c r="F57" s="426"/>
      <c r="G57" s="426"/>
      <c r="H57" s="533"/>
      <c r="I57" s="533"/>
      <c r="J57" s="533"/>
    </row>
    <row r="58" spans="1:10" ht="27.95" customHeight="1">
      <c r="A58" s="534"/>
      <c r="B58" s="1622"/>
      <c r="C58" s="1954"/>
      <c r="D58" s="704"/>
      <c r="E58" s="426"/>
      <c r="F58" s="426"/>
      <c r="G58" s="426"/>
      <c r="H58" s="533"/>
      <c r="I58" s="533"/>
      <c r="J58" s="533"/>
    </row>
    <row r="59" spans="1:10" ht="27.95" customHeight="1">
      <c r="A59" s="534"/>
      <c r="B59" s="1622"/>
      <c r="C59" s="1954"/>
      <c r="D59" s="704"/>
      <c r="E59" s="426"/>
      <c r="F59" s="426"/>
      <c r="G59" s="426"/>
      <c r="H59" s="533"/>
      <c r="I59" s="533"/>
      <c r="J59" s="533"/>
    </row>
    <row r="60" spans="1:10" ht="27.95" customHeight="1">
      <c r="A60" s="2264"/>
      <c r="B60" s="2265"/>
      <c r="C60" s="2266"/>
      <c r="D60" s="917"/>
      <c r="E60" s="2267"/>
      <c r="F60" s="2267"/>
      <c r="G60" s="2267"/>
      <c r="H60" s="2262"/>
      <c r="I60" s="2262"/>
      <c r="J60" s="2262"/>
    </row>
    <row r="61" spans="1:10" ht="27.95" customHeight="1">
      <c r="A61" s="691" t="s">
        <v>1299</v>
      </c>
      <c r="B61" s="2656" t="s">
        <v>1303</v>
      </c>
      <c r="C61" s="2657"/>
      <c r="D61" s="2658"/>
      <c r="E61" s="348" t="s">
        <v>24</v>
      </c>
      <c r="F61" s="527" t="s">
        <v>43</v>
      </c>
      <c r="G61" s="527" t="s">
        <v>44</v>
      </c>
      <c r="H61" s="535"/>
      <c r="I61" s="535"/>
      <c r="J61" s="535"/>
    </row>
    <row r="62" spans="1:10" ht="27.95" customHeight="1">
      <c r="A62" s="534"/>
      <c r="B62" s="1630" t="s">
        <v>1125</v>
      </c>
      <c r="C62" s="1644"/>
      <c r="D62" s="1646"/>
      <c r="E62" s="351" t="s">
        <v>45</v>
      </c>
      <c r="F62" s="529"/>
      <c r="G62" s="529"/>
      <c r="H62" s="533"/>
      <c r="I62" s="533"/>
      <c r="J62" s="533"/>
    </row>
    <row r="63" spans="1:10" ht="27.95" customHeight="1">
      <c r="A63" s="534"/>
      <c r="B63" s="1630" t="s">
        <v>1126</v>
      </c>
      <c r="C63" s="1644"/>
      <c r="D63" s="1646"/>
      <c r="E63" s="351" t="s">
        <v>44</v>
      </c>
      <c r="F63" s="529"/>
      <c r="G63" s="529"/>
      <c r="H63" s="533"/>
      <c r="I63" s="533"/>
      <c r="J63" s="533"/>
    </row>
    <row r="64" spans="1:10" ht="27.95" customHeight="1">
      <c r="A64" s="1621"/>
      <c r="B64" s="1316" t="s">
        <v>321</v>
      </c>
      <c r="C64" s="1529">
        <v>1</v>
      </c>
      <c r="D64" s="1955" t="s">
        <v>777</v>
      </c>
      <c r="E64" s="351"/>
      <c r="F64" s="426"/>
      <c r="G64" s="426"/>
      <c r="H64" s="247">
        <v>0</v>
      </c>
      <c r="I64" s="247">
        <v>0</v>
      </c>
      <c r="J64" s="247">
        <f>SUM(H64:I64)</f>
        <v>0</v>
      </c>
    </row>
    <row r="65" spans="1:10" ht="27.95" customHeight="1">
      <c r="A65" s="534"/>
      <c r="B65" s="1316" t="s">
        <v>322</v>
      </c>
      <c r="C65" s="1529">
        <v>1</v>
      </c>
      <c r="D65" s="1955" t="s">
        <v>777</v>
      </c>
      <c r="E65" s="426"/>
      <c r="F65" s="426"/>
      <c r="G65" s="426"/>
      <c r="H65" s="247">
        <v>0</v>
      </c>
      <c r="I65" s="247">
        <v>0</v>
      </c>
      <c r="J65" s="247">
        <f t="shared" ref="J65:J66" si="8">SUM(H65:I65)</f>
        <v>0</v>
      </c>
    </row>
    <row r="66" spans="1:10" ht="27.95" customHeight="1">
      <c r="A66" s="534"/>
      <c r="B66" s="1316" t="s">
        <v>324</v>
      </c>
      <c r="C66" s="1529">
        <v>1</v>
      </c>
      <c r="D66" s="1955" t="s">
        <v>777</v>
      </c>
      <c r="E66" s="426"/>
      <c r="F66" s="426"/>
      <c r="G66" s="426"/>
      <c r="H66" s="247">
        <v>0</v>
      </c>
      <c r="I66" s="247">
        <f t="shared" ref="I66" si="9">SUM(I63:I65)</f>
        <v>0</v>
      </c>
      <c r="J66" s="247">
        <f t="shared" si="8"/>
        <v>0</v>
      </c>
    </row>
    <row r="67" spans="1:10" ht="27.95" customHeight="1">
      <c r="A67" s="534"/>
      <c r="B67" s="1622" t="s">
        <v>221</v>
      </c>
      <c r="C67" s="1529">
        <f>SUM(C64:C66)</f>
        <v>3</v>
      </c>
      <c r="D67" s="1955" t="s">
        <v>777</v>
      </c>
      <c r="E67" s="426"/>
      <c r="F67" s="426"/>
      <c r="G67" s="426"/>
      <c r="H67" s="247">
        <v>0</v>
      </c>
      <c r="I67" s="247">
        <v>0</v>
      </c>
      <c r="J67" s="247">
        <f>SUM(H67:I67)</f>
        <v>0</v>
      </c>
    </row>
    <row r="68" spans="1:10" ht="27.95" customHeight="1">
      <c r="A68" s="534"/>
      <c r="B68" s="679"/>
      <c r="C68" s="680"/>
      <c r="D68" s="681"/>
      <c r="E68" s="351"/>
      <c r="F68" s="351"/>
      <c r="G68" s="351"/>
      <c r="H68" s="533"/>
      <c r="I68" s="533"/>
      <c r="J68" s="533"/>
    </row>
    <row r="69" spans="1:10" ht="27.95" customHeight="1">
      <c r="A69" s="528"/>
      <c r="B69" s="695" t="s">
        <v>1304</v>
      </c>
      <c r="C69" s="696"/>
      <c r="D69" s="697"/>
      <c r="E69" s="682" t="s">
        <v>24</v>
      </c>
      <c r="F69" s="682" t="s">
        <v>123</v>
      </c>
      <c r="G69" s="424" t="s">
        <v>44</v>
      </c>
      <c r="H69" s="683"/>
      <c r="I69" s="684"/>
      <c r="J69" s="685"/>
    </row>
    <row r="70" spans="1:10" ht="27.95" customHeight="1">
      <c r="A70" s="528"/>
      <c r="B70" s="698" t="s">
        <v>344</v>
      </c>
      <c r="C70" s="699"/>
      <c r="D70" s="700"/>
      <c r="E70" s="529" t="s">
        <v>45</v>
      </c>
      <c r="F70" s="540"/>
      <c r="G70" s="423"/>
      <c r="H70" s="541"/>
      <c r="I70" s="36"/>
      <c r="J70" s="530"/>
    </row>
    <row r="71" spans="1:10" ht="27.95" customHeight="1">
      <c r="A71" s="1629"/>
      <c r="B71" s="698" t="s">
        <v>345</v>
      </c>
      <c r="C71" s="699"/>
      <c r="D71" s="700"/>
      <c r="E71" s="529" t="s">
        <v>44</v>
      </c>
      <c r="F71" s="540"/>
      <c r="G71" s="529"/>
      <c r="H71" s="35"/>
      <c r="I71" s="36"/>
      <c r="J71" s="530"/>
    </row>
    <row r="72" spans="1:10" ht="27.95" customHeight="1">
      <c r="A72" s="539"/>
      <c r="B72" s="703" t="s">
        <v>226</v>
      </c>
      <c r="C72" s="115">
        <v>1</v>
      </c>
      <c r="D72" s="704" t="s">
        <v>127</v>
      </c>
      <c r="E72" s="532"/>
      <c r="F72" s="529"/>
      <c r="G72" s="532"/>
      <c r="H72" s="247">
        <v>0</v>
      </c>
      <c r="I72" s="247">
        <v>0</v>
      </c>
      <c r="J72" s="247">
        <f>SUM(H72:I72)</f>
        <v>0</v>
      </c>
    </row>
    <row r="73" spans="1:10" ht="27.95" customHeight="1">
      <c r="A73" s="539"/>
      <c r="B73" s="703" t="s">
        <v>152</v>
      </c>
      <c r="C73" s="115">
        <v>1</v>
      </c>
      <c r="D73" s="704" t="s">
        <v>127</v>
      </c>
      <c r="E73" s="529"/>
      <c r="F73" s="529"/>
      <c r="G73" s="529"/>
      <c r="H73" s="247">
        <v>0</v>
      </c>
      <c r="I73" s="247">
        <v>0</v>
      </c>
      <c r="J73" s="247">
        <f t="shared" ref="J73:J75" si="10">SUM(H73:I73)</f>
        <v>0</v>
      </c>
    </row>
    <row r="74" spans="1:10" ht="27.95" customHeight="1">
      <c r="A74" s="534"/>
      <c r="B74" s="703" t="s">
        <v>58</v>
      </c>
      <c r="C74" s="115">
        <v>1</v>
      </c>
      <c r="D74" s="704" t="s">
        <v>127</v>
      </c>
      <c r="E74" s="532"/>
      <c r="F74" s="542"/>
      <c r="G74" s="529"/>
      <c r="H74" s="247">
        <v>0</v>
      </c>
      <c r="I74" s="247">
        <f t="shared" ref="I74:I75" si="11">SUM(I71:I73)</f>
        <v>0</v>
      </c>
      <c r="J74" s="247">
        <f t="shared" si="10"/>
        <v>0</v>
      </c>
    </row>
    <row r="75" spans="1:10" ht="27.95" customHeight="1">
      <c r="A75" s="534"/>
      <c r="B75" s="703" t="s">
        <v>62</v>
      </c>
      <c r="C75" s="115">
        <v>3</v>
      </c>
      <c r="D75" s="704" t="s">
        <v>127</v>
      </c>
      <c r="E75" s="532"/>
      <c r="F75" s="542"/>
      <c r="G75" s="529"/>
      <c r="H75" s="247">
        <f>SUM(H72:H74)</f>
        <v>0</v>
      </c>
      <c r="I75" s="247">
        <f t="shared" si="11"/>
        <v>0</v>
      </c>
      <c r="J75" s="247">
        <f t="shared" si="10"/>
        <v>0</v>
      </c>
    </row>
    <row r="76" spans="1:10" ht="27.95" customHeight="1">
      <c r="A76" s="534"/>
      <c r="B76" s="686"/>
      <c r="C76" s="687"/>
      <c r="D76" s="688"/>
      <c r="E76" s="532"/>
      <c r="F76" s="542"/>
      <c r="G76" s="529"/>
      <c r="H76" s="533"/>
      <c r="I76" s="533"/>
      <c r="J76" s="533"/>
    </row>
    <row r="77" spans="1:10" ht="27.95" customHeight="1">
      <c r="A77" s="534"/>
      <c r="B77" s="1244" t="s">
        <v>1421</v>
      </c>
      <c r="C77" s="1245"/>
      <c r="D77" s="1246"/>
      <c r="E77" s="551" t="s">
        <v>24</v>
      </c>
      <c r="F77" s="424" t="s">
        <v>151</v>
      </c>
      <c r="G77" s="424" t="s">
        <v>44</v>
      </c>
      <c r="H77" s="1247"/>
      <c r="I77" s="1248"/>
      <c r="J77" s="1248"/>
    </row>
    <row r="78" spans="1:10" ht="27.95" customHeight="1">
      <c r="A78" s="534"/>
      <c r="B78" s="1244" t="s">
        <v>581</v>
      </c>
      <c r="C78" s="1245"/>
      <c r="D78" s="1246"/>
      <c r="E78" s="551" t="s">
        <v>45</v>
      </c>
      <c r="F78" s="424"/>
      <c r="G78" s="423" t="s">
        <v>46</v>
      </c>
      <c r="H78" s="1247"/>
      <c r="I78" s="1248"/>
      <c r="J78" s="1248"/>
    </row>
    <row r="79" spans="1:10" ht="27.95" customHeight="1">
      <c r="A79" s="1629"/>
      <c r="B79" s="1946" t="s">
        <v>321</v>
      </c>
      <c r="C79" s="514"/>
      <c r="D79" s="520"/>
      <c r="E79" s="551" t="s">
        <v>44</v>
      </c>
      <c r="F79" s="424"/>
      <c r="G79" s="423"/>
      <c r="H79" s="247">
        <v>0</v>
      </c>
      <c r="I79" s="247">
        <v>0</v>
      </c>
      <c r="J79" s="247">
        <f>SUM(H79:I79)</f>
        <v>0</v>
      </c>
    </row>
    <row r="80" spans="1:10" ht="27.95" customHeight="1">
      <c r="A80" s="534"/>
      <c r="B80" s="1249" t="s">
        <v>322</v>
      </c>
      <c r="C80" s="785" t="s">
        <v>579</v>
      </c>
      <c r="D80" s="514"/>
      <c r="E80" s="1248"/>
      <c r="F80" s="1248"/>
      <c r="G80" s="1248"/>
      <c r="H80" s="247">
        <v>0</v>
      </c>
      <c r="I80" s="247">
        <v>0</v>
      </c>
      <c r="J80" s="247">
        <f t="shared" ref="J80:J82" si="12">SUM(H80:I80)</f>
        <v>0</v>
      </c>
    </row>
    <row r="81" spans="1:10" ht="27.95" customHeight="1">
      <c r="A81" s="534"/>
      <c r="B81" s="1249" t="s">
        <v>324</v>
      </c>
      <c r="C81" s="514"/>
      <c r="D81" s="1250"/>
      <c r="E81" s="1245"/>
      <c r="F81" s="1248"/>
      <c r="G81" s="1248"/>
      <c r="H81" s="247">
        <v>0</v>
      </c>
      <c r="I81" s="247">
        <f t="shared" ref="I81:I82" si="13">SUM(I78:I80)</f>
        <v>0</v>
      </c>
      <c r="J81" s="247">
        <f t="shared" si="12"/>
        <v>0</v>
      </c>
    </row>
    <row r="82" spans="1:10" ht="27.95" customHeight="1">
      <c r="A82" s="534"/>
      <c r="B82" s="2650" t="s">
        <v>580</v>
      </c>
      <c r="C82" s="2651"/>
      <c r="D82" s="2652"/>
      <c r="E82" s="1248"/>
      <c r="F82" s="1248"/>
      <c r="G82" s="1248"/>
      <c r="H82" s="247">
        <f>SUM(H79:H81)</f>
        <v>0</v>
      </c>
      <c r="I82" s="247">
        <f t="shared" si="13"/>
        <v>0</v>
      </c>
      <c r="J82" s="247">
        <f t="shared" si="12"/>
        <v>0</v>
      </c>
    </row>
    <row r="83" spans="1:10" ht="27.95" customHeight="1">
      <c r="A83" s="534"/>
      <c r="B83" s="1946"/>
      <c r="C83" s="1947"/>
      <c r="D83" s="1948"/>
      <c r="E83" s="1248"/>
      <c r="F83" s="1248"/>
      <c r="G83" s="1248"/>
      <c r="H83" s="247"/>
      <c r="I83" s="247"/>
      <c r="J83" s="247"/>
    </row>
    <row r="84" spans="1:10" ht="27.95" customHeight="1">
      <c r="A84" s="14"/>
      <c r="B84" s="1639" t="s">
        <v>1305</v>
      </c>
      <c r="C84" s="696"/>
      <c r="D84" s="697"/>
      <c r="E84" s="551" t="s">
        <v>24</v>
      </c>
      <c r="F84" s="424" t="s">
        <v>43</v>
      </c>
      <c r="G84" s="424" t="s">
        <v>44</v>
      </c>
      <c r="H84" s="58"/>
      <c r="I84" s="14"/>
      <c r="J84" s="14"/>
    </row>
    <row r="85" spans="1:10" ht="27.95" customHeight="1">
      <c r="A85" s="14"/>
      <c r="B85" s="1630" t="s">
        <v>1128</v>
      </c>
      <c r="C85" s="701"/>
      <c r="D85" s="702"/>
      <c r="E85" s="551" t="s">
        <v>45</v>
      </c>
      <c r="F85" s="424"/>
      <c r="G85" s="423" t="s">
        <v>46</v>
      </c>
      <c r="H85" s="58"/>
      <c r="I85" s="14"/>
      <c r="J85" s="14"/>
    </row>
    <row r="86" spans="1:10" ht="27.95" customHeight="1">
      <c r="A86" s="1631"/>
      <c r="B86" s="1622" t="s">
        <v>226</v>
      </c>
      <c r="C86" s="1632" t="s">
        <v>235</v>
      </c>
      <c r="D86" s="1633" t="s">
        <v>1127</v>
      </c>
      <c r="E86" s="551" t="s">
        <v>44</v>
      </c>
      <c r="F86" s="424"/>
      <c r="G86" s="423"/>
      <c r="H86" s="247">
        <v>0</v>
      </c>
      <c r="I86" s="247">
        <v>0</v>
      </c>
      <c r="J86" s="247">
        <f>SUM(H86:I86)</f>
        <v>0</v>
      </c>
    </row>
    <row r="87" spans="1:10" ht="27.95" customHeight="1">
      <c r="A87" s="1634"/>
      <c r="B87" s="1622" t="s">
        <v>152</v>
      </c>
      <c r="C87" s="1632" t="s">
        <v>235</v>
      </c>
      <c r="D87" s="1633" t="s">
        <v>1127</v>
      </c>
      <c r="E87" s="14"/>
      <c r="F87" s="14"/>
      <c r="G87" s="14"/>
      <c r="H87" s="247">
        <v>0</v>
      </c>
      <c r="I87" s="247">
        <v>0</v>
      </c>
      <c r="J87" s="247">
        <f t="shared" ref="J87:J88" si="14">SUM(H87:I87)</f>
        <v>0</v>
      </c>
    </row>
    <row r="88" spans="1:10" ht="27.95" customHeight="1">
      <c r="A88" s="14"/>
      <c r="B88" s="1622" t="s">
        <v>58</v>
      </c>
      <c r="C88" s="1632" t="s">
        <v>235</v>
      </c>
      <c r="D88" s="1633" t="s">
        <v>1127</v>
      </c>
      <c r="E88" s="14"/>
      <c r="F88" s="14"/>
      <c r="G88" s="14"/>
      <c r="H88" s="247">
        <v>0</v>
      </c>
      <c r="I88" s="247">
        <f t="shared" ref="I88" si="15">SUM(I85:I87)</f>
        <v>0</v>
      </c>
      <c r="J88" s="247">
        <f t="shared" si="14"/>
        <v>0</v>
      </c>
    </row>
    <row r="89" spans="1:10" ht="27.95" customHeight="1">
      <c r="A89" s="14"/>
      <c r="B89" s="1622" t="s">
        <v>84</v>
      </c>
      <c r="C89" s="1632">
        <v>1</v>
      </c>
      <c r="D89" s="1633" t="s">
        <v>1127</v>
      </c>
      <c r="E89" s="14"/>
      <c r="F89" s="14"/>
      <c r="G89" s="14"/>
      <c r="H89" s="952">
        <v>0.2</v>
      </c>
      <c r="I89" s="952">
        <v>0</v>
      </c>
      <c r="J89" s="1009">
        <f>SUM(H89:I89)</f>
        <v>0.2</v>
      </c>
    </row>
    <row r="90" spans="1:10" ht="27.95" customHeight="1">
      <c r="A90" s="15"/>
      <c r="B90" s="38"/>
      <c r="C90" s="39"/>
      <c r="D90" s="2274"/>
      <c r="E90" s="15"/>
      <c r="F90" s="15"/>
      <c r="G90" s="15"/>
      <c r="H90" s="60"/>
      <c r="I90" s="15"/>
      <c r="J90" s="15"/>
    </row>
    <row r="91" spans="1:10" ht="27.95" customHeight="1">
      <c r="A91" s="2268"/>
      <c r="B91" s="2269"/>
      <c r="C91" s="2270"/>
      <c r="D91" s="2271"/>
      <c r="E91" s="2165"/>
      <c r="F91" s="538"/>
      <c r="G91" s="538"/>
      <c r="H91" s="2272"/>
      <c r="I91" s="2272"/>
      <c r="J91" s="2273"/>
    </row>
    <row r="92" spans="1:10" ht="27.95" customHeight="1">
      <c r="A92" s="693"/>
      <c r="B92" s="694"/>
      <c r="C92" s="1477"/>
      <c r="D92" s="1478"/>
      <c r="E92" s="351"/>
      <c r="F92" s="529"/>
      <c r="G92" s="529"/>
      <c r="H92" s="35"/>
      <c r="I92" s="35"/>
      <c r="J92" s="530"/>
    </row>
    <row r="93" spans="1:10" ht="27.95" customHeight="1">
      <c r="A93" s="534"/>
      <c r="B93" s="703"/>
      <c r="C93" s="115"/>
      <c r="D93" s="704"/>
      <c r="E93" s="351"/>
      <c r="F93" s="351"/>
      <c r="G93" s="529"/>
      <c r="H93" s="533"/>
      <c r="I93" s="533"/>
      <c r="J93" s="533"/>
    </row>
    <row r="94" spans="1:10" ht="27.95" customHeight="1">
      <c r="A94" s="534"/>
      <c r="B94" s="703"/>
      <c r="C94" s="115"/>
      <c r="D94" s="704"/>
      <c r="E94" s="351"/>
      <c r="F94" s="351"/>
      <c r="G94" s="532"/>
      <c r="H94" s="533"/>
      <c r="I94" s="533"/>
      <c r="J94" s="533"/>
    </row>
    <row r="95" spans="1:10" ht="27.95" customHeight="1">
      <c r="A95" s="531"/>
      <c r="B95" s="703"/>
      <c r="C95" s="115"/>
      <c r="D95" s="704"/>
      <c r="E95" s="351"/>
      <c r="F95" s="351"/>
      <c r="G95" s="351"/>
      <c r="H95" s="533"/>
      <c r="I95" s="533"/>
      <c r="J95" s="533"/>
    </row>
    <row r="96" spans="1:10" ht="27.95" customHeight="1">
      <c r="A96" s="534"/>
      <c r="B96" s="679"/>
      <c r="C96" s="680"/>
      <c r="D96" s="681"/>
      <c r="E96" s="351"/>
      <c r="F96" s="351"/>
      <c r="G96" s="351"/>
      <c r="H96" s="533"/>
      <c r="I96" s="533"/>
      <c r="J96" s="533"/>
    </row>
    <row r="97" spans="1:10" ht="27.75" customHeight="1">
      <c r="A97" s="546"/>
      <c r="B97" s="695"/>
      <c r="C97" s="696"/>
      <c r="D97" s="697"/>
      <c r="E97" s="689"/>
      <c r="F97" s="40"/>
      <c r="G97" s="690"/>
      <c r="H97" s="221"/>
      <c r="I97" s="221"/>
      <c r="J97" s="221"/>
    </row>
    <row r="98" spans="1:10" ht="27.95" customHeight="1">
      <c r="A98" s="546"/>
      <c r="B98" s="694"/>
      <c r="C98" s="701"/>
      <c r="D98" s="702"/>
      <c r="E98" s="543"/>
      <c r="F98" s="544"/>
      <c r="G98" s="545"/>
      <c r="H98" s="230"/>
      <c r="I98" s="230"/>
      <c r="J98" s="230"/>
    </row>
    <row r="99" spans="1:10" ht="27.95" customHeight="1">
      <c r="A99" s="913"/>
      <c r="B99" s="703"/>
      <c r="C99" s="115"/>
      <c r="D99" s="704"/>
      <c r="E99" s="543"/>
      <c r="F99" s="544"/>
      <c r="G99" s="545"/>
      <c r="H99" s="952"/>
      <c r="I99" s="952"/>
      <c r="J99" s="1009"/>
    </row>
    <row r="100" spans="1:10" ht="27.95" customHeight="1">
      <c r="A100" s="913"/>
      <c r="B100" s="703"/>
      <c r="C100" s="115"/>
      <c r="D100" s="704"/>
      <c r="E100" s="543"/>
      <c r="F100" s="544"/>
      <c r="G100" s="545"/>
      <c r="H100" s="952"/>
      <c r="I100" s="952"/>
      <c r="J100" s="1009"/>
    </row>
    <row r="101" spans="1:10" ht="27.95" customHeight="1">
      <c r="A101" s="913"/>
      <c r="B101" s="703"/>
      <c r="C101" s="115"/>
      <c r="D101" s="704"/>
      <c r="E101" s="543"/>
      <c r="F101" s="544"/>
      <c r="G101" s="545"/>
      <c r="H101" s="952"/>
      <c r="I101" s="952"/>
      <c r="J101" s="1009"/>
    </row>
    <row r="102" spans="1:10" ht="27.95" customHeight="1">
      <c r="A102" s="913"/>
      <c r="B102" s="703"/>
      <c r="C102" s="115"/>
      <c r="D102" s="704"/>
      <c r="E102" s="543"/>
      <c r="F102" s="544"/>
      <c r="G102" s="545"/>
      <c r="H102" s="1009"/>
      <c r="I102" s="1009"/>
      <c r="J102" s="1009"/>
    </row>
    <row r="103" spans="1:10" ht="27.95" customHeight="1">
      <c r="A103" s="914"/>
      <c r="B103" s="915"/>
      <c r="C103" s="916"/>
      <c r="D103" s="917"/>
      <c r="E103" s="918"/>
      <c r="F103" s="919"/>
      <c r="G103" s="920"/>
      <c r="H103" s="670"/>
      <c r="I103" s="670"/>
      <c r="J103" s="670"/>
    </row>
    <row r="105" spans="1:10" ht="27.95" customHeight="1">
      <c r="I105" s="13">
        <v>1</v>
      </c>
      <c r="J105" s="13">
        <v>8</v>
      </c>
    </row>
  </sheetData>
  <mergeCells count="19">
    <mergeCell ref="H3:J3"/>
    <mergeCell ref="H4:J4"/>
    <mergeCell ref="H5:J5"/>
    <mergeCell ref="B32:D32"/>
    <mergeCell ref="B38:D38"/>
    <mergeCell ref="H15:J15"/>
    <mergeCell ref="B16:D16"/>
    <mergeCell ref="H16:J16"/>
    <mergeCell ref="B15:D15"/>
    <mergeCell ref="B31:D31"/>
    <mergeCell ref="B17:D17"/>
    <mergeCell ref="B39:D39"/>
    <mergeCell ref="B40:D40"/>
    <mergeCell ref="B82:D82"/>
    <mergeCell ref="B41:D41"/>
    <mergeCell ref="B46:D46"/>
    <mergeCell ref="B49:D49"/>
    <mergeCell ref="B51:D51"/>
    <mergeCell ref="B61:D61"/>
  </mergeCells>
  <pageMargins left="0.59055118110236227" right="0.15748031496062992" top="0.59055118110236227" bottom="0.59055118110236227" header="0.31496062992125984" footer="0.15748031496062992"/>
  <pageSetup paperSize="9" scale="59" orientation="landscape" r:id="rId1"/>
  <colBreaks count="1" manualBreakCount="1">
    <brk id="10" max="1048575" man="1"/>
  </col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CC"/>
  </sheetPr>
  <dimension ref="A1:K31"/>
  <sheetViews>
    <sheetView view="pageBreakPreview" topLeftCell="A10" zoomScale="70" zoomScaleNormal="100" zoomScaleSheetLayoutView="70" workbookViewId="0">
      <selection activeCell="A18" sqref="A18:J29"/>
    </sheetView>
  </sheetViews>
  <sheetFormatPr defaultColWidth="9" defaultRowHeight="27.95" customHeight="1"/>
  <cols>
    <col min="1" max="1" width="55.5703125" style="13" customWidth="1"/>
    <col min="2" max="2" width="16.5703125" style="13" customWidth="1"/>
    <col min="3" max="3" width="13.28515625" style="13" customWidth="1"/>
    <col min="4" max="4" width="47.7109375" style="13" customWidth="1"/>
    <col min="5" max="7" width="14.5703125" style="13" customWidth="1"/>
    <col min="8" max="8" width="13.5703125" style="61" customWidth="1"/>
    <col min="9" max="10" width="13.5703125" style="13" customWidth="1"/>
    <col min="11" max="11" width="13.42578125" style="13" customWidth="1"/>
    <col min="12" max="16384" width="9" style="13"/>
  </cols>
  <sheetData>
    <row r="1" spans="1:10" ht="27.95" customHeight="1">
      <c r="A1" s="586" t="s">
        <v>694</v>
      </c>
      <c r="B1" s="377"/>
      <c r="C1" s="470" t="s">
        <v>73</v>
      </c>
      <c r="D1" s="470"/>
      <c r="E1" s="378"/>
      <c r="F1" s="379"/>
      <c r="G1" s="378"/>
      <c r="H1" s="380"/>
      <c r="I1" s="378"/>
      <c r="J1" s="378"/>
    </row>
    <row r="2" spans="1:10" ht="27.95" customHeight="1">
      <c r="A2" s="587" t="s">
        <v>18</v>
      </c>
      <c r="B2" s="377"/>
      <c r="C2" s="470" t="s">
        <v>184</v>
      </c>
      <c r="D2" s="470"/>
      <c r="E2" s="378"/>
      <c r="F2" s="378"/>
      <c r="G2" s="378"/>
      <c r="H2" s="380"/>
      <c r="I2" s="378"/>
      <c r="J2" s="378"/>
    </row>
    <row r="3" spans="1:10" ht="27.95" customHeight="1">
      <c r="A3" s="210" t="s">
        <v>1</v>
      </c>
      <c r="B3" s="270"/>
      <c r="C3" s="270" t="s">
        <v>75</v>
      </c>
      <c r="D3" s="525"/>
      <c r="E3" s="270" t="s">
        <v>2</v>
      </c>
      <c r="F3" s="270"/>
      <c r="G3" s="270"/>
      <c r="H3" s="2616" t="s">
        <v>3</v>
      </c>
      <c r="I3" s="2616"/>
      <c r="J3" s="2616"/>
    </row>
    <row r="4" spans="1:10" ht="27.95" customHeight="1">
      <c r="A4" s="272" t="s">
        <v>4</v>
      </c>
      <c r="B4" s="385"/>
      <c r="C4" s="385" t="s">
        <v>459</v>
      </c>
      <c r="D4" s="272"/>
      <c r="E4" s="454" t="s">
        <v>460</v>
      </c>
      <c r="F4" s="272"/>
      <c r="G4" s="272"/>
      <c r="H4" s="2472" t="s">
        <v>269</v>
      </c>
      <c r="I4" s="2472"/>
      <c r="J4" s="2472"/>
    </row>
    <row r="5" spans="1:10" ht="27.95" customHeight="1">
      <c r="A5" s="253" t="s">
        <v>461</v>
      </c>
      <c r="B5" s="385"/>
      <c r="C5" s="385"/>
      <c r="D5" s="272"/>
      <c r="E5" s="454" t="s">
        <v>462</v>
      </c>
      <c r="F5" s="272"/>
      <c r="G5" s="272"/>
      <c r="H5" s="2472"/>
      <c r="I5" s="2472"/>
      <c r="J5" s="2472"/>
    </row>
    <row r="6" spans="1:10" ht="27.95" customHeight="1">
      <c r="A6" s="253"/>
      <c r="B6" s="385"/>
      <c r="C6" s="385"/>
      <c r="D6" s="272"/>
      <c r="E6" s="454" t="s">
        <v>463</v>
      </c>
      <c r="F6" s="272"/>
      <c r="G6" s="272"/>
      <c r="H6" s="384"/>
      <c r="I6" s="384"/>
      <c r="J6" s="384"/>
    </row>
    <row r="7" spans="1:10" ht="27.95" customHeight="1">
      <c r="A7" s="83"/>
      <c r="B7" s="385"/>
      <c r="C7" s="385"/>
      <c r="D7" s="272"/>
      <c r="E7" s="383" t="s">
        <v>464</v>
      </c>
      <c r="F7" s="272"/>
      <c r="G7" s="272"/>
      <c r="H7" s="384"/>
      <c r="I7" s="384"/>
      <c r="J7" s="384"/>
    </row>
    <row r="8" spans="1:10" ht="27.95" customHeight="1">
      <c r="A8" s="83"/>
      <c r="B8" s="385"/>
      <c r="C8" s="385"/>
      <c r="D8" s="272"/>
      <c r="E8" s="383" t="s">
        <v>465</v>
      </c>
      <c r="F8" s="272"/>
      <c r="G8" s="272"/>
      <c r="H8" s="2472" t="s">
        <v>466</v>
      </c>
      <c r="I8" s="2472"/>
      <c r="J8" s="2472"/>
    </row>
    <row r="9" spans="1:10" s="2" customFormat="1" ht="27.95" customHeight="1">
      <c r="A9" s="83"/>
      <c r="B9" s="270"/>
      <c r="C9" s="270" t="s">
        <v>80</v>
      </c>
      <c r="D9" s="270"/>
      <c r="E9" s="270" t="s">
        <v>7</v>
      </c>
      <c r="F9" s="270"/>
      <c r="G9" s="270"/>
      <c r="H9" s="2616" t="s">
        <v>8</v>
      </c>
      <c r="I9" s="2616"/>
      <c r="J9" s="2616"/>
    </row>
    <row r="10" spans="1:10" s="2" customFormat="1" ht="27.95" customHeight="1">
      <c r="A10" s="83"/>
      <c r="B10" s="385"/>
      <c r="C10" s="385" t="s">
        <v>459</v>
      </c>
      <c r="D10" s="272"/>
      <c r="E10" s="454" t="s">
        <v>460</v>
      </c>
      <c r="F10" s="272"/>
      <c r="G10" s="272"/>
      <c r="H10" s="2472" t="s">
        <v>269</v>
      </c>
      <c r="I10" s="2472"/>
      <c r="J10" s="2472"/>
    </row>
    <row r="11" spans="1:10" s="2" customFormat="1" ht="27.95" customHeight="1">
      <c r="A11" s="83"/>
      <c r="B11" s="385"/>
      <c r="C11" s="385"/>
      <c r="D11" s="272"/>
      <c r="E11" s="454" t="s">
        <v>462</v>
      </c>
      <c r="F11" s="272"/>
      <c r="G11" s="272"/>
      <c r="H11" s="242"/>
      <c r="I11" s="242"/>
      <c r="J11" s="242"/>
    </row>
    <row r="12" spans="1:10" ht="27.95" customHeight="1">
      <c r="A12" s="83"/>
      <c r="B12" s="385"/>
      <c r="C12" s="385"/>
      <c r="D12" s="272"/>
      <c r="E12" s="454" t="s">
        <v>463</v>
      </c>
      <c r="F12" s="272"/>
      <c r="G12" s="272"/>
      <c r="H12" s="242"/>
      <c r="I12" s="242"/>
      <c r="J12" s="242"/>
    </row>
    <row r="13" spans="1:10" ht="27.95" customHeight="1">
      <c r="A13" s="83"/>
      <c r="B13" s="385"/>
      <c r="C13" s="385"/>
      <c r="D13" s="272"/>
      <c r="E13" s="454" t="s">
        <v>467</v>
      </c>
      <c r="F13" s="272"/>
      <c r="G13" s="272"/>
      <c r="H13" s="2472"/>
      <c r="I13" s="2472"/>
      <c r="J13" s="2472"/>
    </row>
    <row r="14" spans="1:10" ht="27.95" customHeight="1">
      <c r="A14" s="473"/>
      <c r="B14" s="455"/>
      <c r="C14" s="386"/>
      <c r="D14" s="386"/>
      <c r="E14" s="383"/>
      <c r="F14" s="272"/>
      <c r="G14" s="272"/>
      <c r="H14" s="2472"/>
      <c r="I14" s="2472"/>
      <c r="J14" s="2472"/>
    </row>
    <row r="15" spans="1:10" ht="27.95" customHeight="1">
      <c r="A15" s="456" t="s">
        <v>11</v>
      </c>
      <c r="B15" s="2420" t="s">
        <v>12</v>
      </c>
      <c r="C15" s="2421"/>
      <c r="D15" s="2422"/>
      <c r="E15" s="950">
        <v>10</v>
      </c>
      <c r="F15" s="457">
        <v>11</v>
      </c>
      <c r="G15" s="951">
        <v>12</v>
      </c>
      <c r="H15" s="2475" t="s">
        <v>21</v>
      </c>
      <c r="I15" s="2476"/>
      <c r="J15" s="2477"/>
    </row>
    <row r="16" spans="1:10" ht="27.95" customHeight="1">
      <c r="A16" s="458" t="s">
        <v>13</v>
      </c>
      <c r="B16" s="2465" t="s">
        <v>14</v>
      </c>
      <c r="C16" s="2465"/>
      <c r="D16" s="2465"/>
      <c r="E16" s="946" t="s">
        <v>22</v>
      </c>
      <c r="F16" s="459" t="s">
        <v>23</v>
      </c>
      <c r="G16" s="947" t="s">
        <v>24</v>
      </c>
      <c r="H16" s="2427" t="s">
        <v>25</v>
      </c>
      <c r="I16" s="2428"/>
      <c r="J16" s="2429"/>
    </row>
    <row r="17" spans="1:11" ht="27.95" customHeight="1">
      <c r="A17" s="460"/>
      <c r="B17" s="2464" t="s">
        <v>15</v>
      </c>
      <c r="C17" s="2464"/>
      <c r="D17" s="2464"/>
      <c r="E17" s="948"/>
      <c r="F17" s="461"/>
      <c r="G17" s="949" t="s">
        <v>26</v>
      </c>
      <c r="H17" s="461" t="s">
        <v>188</v>
      </c>
      <c r="I17" s="461" t="s">
        <v>189</v>
      </c>
      <c r="J17" s="461" t="s">
        <v>16</v>
      </c>
    </row>
    <row r="18" spans="1:11" ht="27.95" customHeight="1">
      <c r="A18" s="1809" t="s">
        <v>1306</v>
      </c>
      <c r="B18" s="1810" t="s">
        <v>1307</v>
      </c>
      <c r="C18" s="1811"/>
      <c r="D18" s="1812"/>
      <c r="E18" s="338" t="s">
        <v>24</v>
      </c>
      <c r="F18" s="338" t="s">
        <v>43</v>
      </c>
      <c r="G18" s="338" t="s">
        <v>44</v>
      </c>
      <c r="H18" s="1085"/>
      <c r="I18" s="1086"/>
      <c r="J18" s="1086"/>
    </row>
    <row r="19" spans="1:11" ht="27.95" customHeight="1">
      <c r="A19" s="1813" t="s">
        <v>540</v>
      </c>
      <c r="B19" s="1814" t="s">
        <v>586</v>
      </c>
      <c r="C19" s="1815"/>
      <c r="D19" s="1816"/>
      <c r="E19" s="292" t="s">
        <v>45</v>
      </c>
      <c r="F19" s="292"/>
      <c r="G19" s="292" t="s">
        <v>46</v>
      </c>
      <c r="H19" s="203"/>
      <c r="I19" s="203"/>
      <c r="J19" s="203"/>
      <c r="K19" s="864"/>
    </row>
    <row r="20" spans="1:11" ht="27.95" customHeight="1">
      <c r="A20" s="1817"/>
      <c r="B20" s="1818" t="s">
        <v>542</v>
      </c>
      <c r="C20" s="1819">
        <v>1</v>
      </c>
      <c r="D20" s="1820" t="s">
        <v>160</v>
      </c>
      <c r="E20" s="292" t="s">
        <v>44</v>
      </c>
      <c r="F20" s="334"/>
      <c r="G20" s="292"/>
      <c r="H20" s="247">
        <v>4.8000000000000001E-2</v>
      </c>
      <c r="I20" s="247">
        <v>0</v>
      </c>
      <c r="J20" s="247">
        <f>SUM(H20:I20)</f>
        <v>4.8000000000000001E-2</v>
      </c>
      <c r="K20" s="864"/>
    </row>
    <row r="21" spans="1:11" ht="27.95" customHeight="1">
      <c r="A21" s="1817"/>
      <c r="B21" s="1818" t="s">
        <v>543</v>
      </c>
      <c r="C21" s="1819">
        <v>1</v>
      </c>
      <c r="D21" s="1820" t="s">
        <v>160</v>
      </c>
      <c r="E21" s="292"/>
      <c r="F21" s="292"/>
      <c r="G21" s="413"/>
      <c r="H21" s="962">
        <v>4.8000000000000001E-2</v>
      </c>
      <c r="I21" s="247">
        <v>0</v>
      </c>
      <c r="J21" s="962">
        <f t="shared" ref="J21:J23" si="0">SUM(H21:I21)</f>
        <v>4.8000000000000001E-2</v>
      </c>
      <c r="K21" s="864"/>
    </row>
    <row r="22" spans="1:11" ht="27.95" customHeight="1">
      <c r="A22" s="1817"/>
      <c r="B22" s="1818" t="s">
        <v>58</v>
      </c>
      <c r="C22" s="1819">
        <v>1</v>
      </c>
      <c r="D22" s="1820" t="s">
        <v>160</v>
      </c>
      <c r="E22" s="292"/>
      <c r="F22" s="292"/>
      <c r="G22" s="413"/>
      <c r="H22" s="247">
        <v>4.8000000000000001E-2</v>
      </c>
      <c r="I22" s="247">
        <v>0</v>
      </c>
      <c r="J22" s="247">
        <f t="shared" si="0"/>
        <v>4.8000000000000001E-2</v>
      </c>
      <c r="K22" s="865"/>
    </row>
    <row r="23" spans="1:11" ht="27.95" customHeight="1">
      <c r="A23" s="1817"/>
      <c r="B23" s="1818" t="s">
        <v>541</v>
      </c>
      <c r="C23" s="1819">
        <f>SUM(C20:C22)</f>
        <v>3</v>
      </c>
      <c r="D23" s="1820" t="s">
        <v>160</v>
      </c>
      <c r="E23" s="292"/>
      <c r="F23" s="292"/>
      <c r="G23" s="413"/>
      <c r="H23" s="247">
        <f>SUM(H20:H22)</f>
        <v>0.14400000000000002</v>
      </c>
      <c r="I23" s="247">
        <f t="shared" ref="I23" si="1">SUM(I20:I22)</f>
        <v>0</v>
      </c>
      <c r="J23" s="247">
        <f t="shared" si="0"/>
        <v>0.14400000000000002</v>
      </c>
    </row>
    <row r="24" spans="1:11" ht="27.95" customHeight="1">
      <c r="A24" s="1821"/>
      <c r="B24" s="1822"/>
      <c r="C24" s="1823"/>
      <c r="D24" s="1824"/>
      <c r="E24" s="292"/>
      <c r="F24" s="292"/>
      <c r="G24" s="980"/>
      <c r="H24" s="203"/>
      <c r="I24" s="203"/>
      <c r="J24" s="203"/>
    </row>
    <row r="25" spans="1:11" ht="27.95" customHeight="1">
      <c r="A25" s="331"/>
      <c r="B25" s="311"/>
      <c r="C25" s="319"/>
      <c r="D25" s="318"/>
      <c r="E25" s="292"/>
      <c r="F25" s="292"/>
      <c r="G25" s="980"/>
      <c r="H25" s="203"/>
      <c r="I25" s="203"/>
      <c r="J25" s="1827"/>
    </row>
    <row r="26" spans="1:11" ht="27.95" customHeight="1">
      <c r="A26" s="2452" t="s">
        <v>595</v>
      </c>
      <c r="B26" s="2453"/>
      <c r="C26" s="2453"/>
      <c r="D26" s="2454"/>
      <c r="E26" s="1061"/>
      <c r="F26" s="1062"/>
      <c r="G26" s="1062"/>
      <c r="H26" s="1063">
        <f>H20+'I7 IP1(นวัตกรรม)'!H86+'I7 IP1(นวัตกรรม)'!H79+'I7 IP1(นวัตกรรม)'!H72+'I7 IP1(นวัตกรรม)'!H64+'I7 IP1(นวัตกรรม)'!H52+'I7 IP1(นวัตกรรม)'!H42+'I7 IP1(นวัตกรรม)'!H34+'I7 IP1(นวัตกรรม)'!H20+'I6 OM2(ปิดงานก่อสร้าง)'!H46+'I6 OM2(ปิดงานก่อสร้าง)'!H37+'I6 OM2(ปิดงานก่อสร้าง)'!H29+'I6 OM2(ปิดงานก่อสร้าง)'!H19+'I5 OM2(DB,PM)'!H42+'I5 OM2(DB,PM)'!H36+'I5 OM2(DB,PM)'!H21+'I4 OM2(งานขยายเขต)'!H50+'I4 OM2(งานขยายเขต)'!H42+'I4 OM2(งานขยายเขต)'!H36+'I4 OM2(งานขยายเขต)'!H21+'I4 OM2(งานขยายเขต)'!H14+'I3 OM1(GIS)'!H31+'I3 OM1(GIS)'!H25+'I3 OM1(GIS)'!H18+'I2 OM1 (LOSS)'!H279+'I2 OM1 (LOSS)'!H273+'I2 OM1 (LOSS)'!H264+'I2 OM1 (LOSS)'!H258+'I2 OM1 (LOSS)'!H251+'I2 OM1 (LOSS)'!H243+'I2 OM1 (LOSS)'!H234+'I2 OM1 (LOSS)'!H228+'I2 OM1 (LOSS)'!H221+'I2 OM1 (LOSS)'!H213+'I2 OM1 (LOSS)'!H205+'I2 OM1 (LOSS)'!H199+'I2 OM1 (LOSS)'!H191+'I2 OM1 (LOSS)'!H182+'I2 OM1 (LOSS)'!H175+'I2 OM1 (LOSS)'!H167+'I2 OM1 (LOSS)'!H160+'I2 OM1 (LOSS)'!H153+'I2 OM1 (LOSS)'!H142+'I2 OM1 (LOSS)'!H130+'I2 OM1 (LOSS)'!H123+'I2 OM1 (LOSS)'!H112+'I2 OM1 (LOSS)'!H104+'I2 OM1 (LOSS)'!H93+'I2 OM1 (LOSS)'!H84+'I2 OM1 (LOSS)'!H72+'I2 OM1 (LOSS)'!H63+'I2 OM1 (LOSS)'!H55+'I2 OM1 (LOSS)'!H40+'I2 OM1 (LOSS)'!H17+'I1 OM1(SAIFISAIDI)'!H386+'I1 OM1(SAIFISAIDI)'!H380+'I1 OM1(SAIFISAIDI)'!H371+'I1 OM1(SAIFISAIDI)'!H364+'I1 OM1(SAIFISAIDI)'!H353+'I1 OM1(SAIFISAIDI)'!H343+'I1 OM1(SAIFISAIDI)'!H333+'I1 OM1(SAIFISAIDI)'!H321+'I1 OM1(SAIFISAIDI)'!H311+'I1 OM1(SAIFISAIDI)'!H303+'I1 OM1(SAIFISAIDI)'!H293+'I1 OM1(SAIFISAIDI)'!H285+'I1 OM1(SAIFISAIDI)'!H278+'I1 OM1(SAIFISAIDI)'!H272+'I1 OM1(SAIFISAIDI)'!H262+'I1 OM1(SAIFISAIDI)'!H256+'I1 OM1(SAIFISAIDI)'!H249+'I1 OM1(SAIFISAIDI)'!H242+'I1 OM1(SAIFISAIDI)'!H234+'I1 OM1(SAIFISAIDI)'!H227+'I1 OM1(SAIFISAIDI)'!H220+'I1 OM1(SAIFISAIDI)'!H213+'I1 OM1(SAIFISAIDI)'!H206+'I1 OM1(SAIFISAIDI)'!H197+'I1 OM1(SAIFISAIDI)'!H190+'I1 OM1(SAIFISAIDI)'!H183+'I1 OM1(SAIFISAIDI)'!H177+'I1 OM1(SAIFISAIDI)'!H169+'I1 OM1(SAIFISAIDI)'!H161+'I1 OM1(SAIFISAIDI)'!H153+'I1 OM1(SAIFISAIDI)'!H147+'I1 OM1(SAIFISAIDI)'!H138+'I1 OM1(SAIFISAIDI)'!H133+'I1 OM1(SAIFISAIDI)'!H128+'I1 OM1(SAIFISAIDI)'!H122+'I1 OM1(SAIFISAIDI)'!H116+'I1 OM1(SAIFISAIDI)'!H110+'I1 OM1(SAIFISAIDI)'!H97+'I1 OM1(SAIFISAIDI)'!H87+'I1 OM1(SAIFISAIDI)'!H78+'I1 OM1(SAIFISAIDI)'!H70+'I1 OM1(SAIFISAIDI)'!H63+'I1 OM1(SAIFISAIDI)'!H54+'I1 OM1(SAIFISAIDI)'!H43+'I1 OM1(SAIFISAIDI)'!H35+'I1 OM1(SAIFISAIDI)'!H25</f>
        <v>162.32199999999995</v>
      </c>
      <c r="I26" s="1063">
        <f>I20+'I7 IP1(นวัตกรรม)'!I86+'I7 IP1(นวัตกรรม)'!I79+'I7 IP1(นวัตกรรม)'!I72+'I7 IP1(นวัตกรรม)'!I64+'I7 IP1(นวัตกรรม)'!I52+'I7 IP1(นวัตกรรม)'!I42+'I7 IP1(นวัตกรรม)'!I34+'I7 IP1(นวัตกรรม)'!I20+'I6 OM2(ปิดงานก่อสร้าง)'!I46+'I6 OM2(ปิดงานก่อสร้าง)'!I37+'I6 OM2(ปิดงานก่อสร้าง)'!I29+'I6 OM2(ปิดงานก่อสร้าง)'!I19+'I5 OM2(DB,PM)'!I42+'I5 OM2(DB,PM)'!I36+'I5 OM2(DB,PM)'!I21+'I4 OM2(งานขยายเขต)'!I50+'I4 OM2(งานขยายเขต)'!I42+'I4 OM2(งานขยายเขต)'!I36+'I4 OM2(งานขยายเขต)'!I21+'I4 OM2(งานขยายเขต)'!I14+'I3 OM1(GIS)'!I31+'I3 OM1(GIS)'!I25+'I3 OM1(GIS)'!I18+'I2 OM1 (LOSS)'!I279+'I2 OM1 (LOSS)'!I273+'I2 OM1 (LOSS)'!I264+'I2 OM1 (LOSS)'!I258+'I2 OM1 (LOSS)'!I251+'I2 OM1 (LOSS)'!I243+'I2 OM1 (LOSS)'!I234+'I2 OM1 (LOSS)'!I228+'I2 OM1 (LOSS)'!I221+'I2 OM1 (LOSS)'!I213+'I2 OM1 (LOSS)'!I205+'I2 OM1 (LOSS)'!I199+'I2 OM1 (LOSS)'!I191+'I2 OM1 (LOSS)'!I182+'I2 OM1 (LOSS)'!I175+'I2 OM1 (LOSS)'!I167+'I2 OM1 (LOSS)'!I160+'I2 OM1 (LOSS)'!I153+'I2 OM1 (LOSS)'!I142+'I2 OM1 (LOSS)'!I130+'I2 OM1 (LOSS)'!I123+'I2 OM1 (LOSS)'!I112+'I2 OM1 (LOSS)'!I104+'I2 OM1 (LOSS)'!I93+'I2 OM1 (LOSS)'!I84+'I2 OM1 (LOSS)'!I72+'I2 OM1 (LOSS)'!I63+'I2 OM1 (LOSS)'!I55+'I2 OM1 (LOSS)'!I40+'I2 OM1 (LOSS)'!I17+'I1 OM1(SAIFISAIDI)'!I386+'I1 OM1(SAIFISAIDI)'!I380+'I1 OM1(SAIFISAIDI)'!I371+'I1 OM1(SAIFISAIDI)'!I364+'I1 OM1(SAIFISAIDI)'!I353+'I1 OM1(SAIFISAIDI)'!I343+'I1 OM1(SAIFISAIDI)'!I333+'I1 OM1(SAIFISAIDI)'!I321+'I1 OM1(SAIFISAIDI)'!I311+'I1 OM1(SAIFISAIDI)'!I303+'I1 OM1(SAIFISAIDI)'!I293+'I1 OM1(SAIFISAIDI)'!I285+'I1 OM1(SAIFISAIDI)'!I278+'I1 OM1(SAIFISAIDI)'!I272+'I1 OM1(SAIFISAIDI)'!I262+'I1 OM1(SAIFISAIDI)'!I256+'I1 OM1(SAIFISAIDI)'!I249+'I1 OM1(SAIFISAIDI)'!I242+'I1 OM1(SAIFISAIDI)'!I234+'I1 OM1(SAIFISAIDI)'!I227+'I1 OM1(SAIFISAIDI)'!I220+'I1 OM1(SAIFISAIDI)'!I213+'I1 OM1(SAIFISAIDI)'!I206+'I1 OM1(SAIFISAIDI)'!I197+'I1 OM1(SAIFISAIDI)'!I190+'I1 OM1(SAIFISAIDI)'!I183+'I1 OM1(SAIFISAIDI)'!I177+'I1 OM1(SAIFISAIDI)'!I169+'I1 OM1(SAIFISAIDI)'!I161+'I1 OM1(SAIFISAIDI)'!I153+'I1 OM1(SAIFISAIDI)'!I147+'I1 OM1(SAIFISAIDI)'!I138+'I1 OM1(SAIFISAIDI)'!I133+'I1 OM1(SAIFISAIDI)'!I128+'I1 OM1(SAIFISAIDI)'!I122+'I1 OM1(SAIFISAIDI)'!I116+'I1 OM1(SAIFISAIDI)'!I110+'I1 OM1(SAIFISAIDI)'!I97+'I1 OM1(SAIFISAIDI)'!I87+'I1 OM1(SAIFISAIDI)'!I78+'I1 OM1(SAIFISAIDI)'!I70+'I1 OM1(SAIFISAIDI)'!I63+'I1 OM1(SAIFISAIDI)'!I54+'I1 OM1(SAIFISAIDI)'!I43+'I1 OM1(SAIFISAIDI)'!I35+'I1 OM1(SAIFISAIDI)'!I25</f>
        <v>27.599</v>
      </c>
      <c r="J26" s="1063">
        <f>SUM(H26:I26)</f>
        <v>189.92099999999994</v>
      </c>
    </row>
    <row r="27" spans="1:11" ht="27.95" customHeight="1">
      <c r="A27" s="2452" t="s">
        <v>596</v>
      </c>
      <c r="B27" s="2453"/>
      <c r="C27" s="2453"/>
      <c r="D27" s="2454"/>
      <c r="E27" s="1061"/>
      <c r="F27" s="1062"/>
      <c r="G27" s="1062"/>
      <c r="H27" s="1063">
        <f>H21+'I7 IP1(นวัตกรรม)'!H87+'I7 IP1(นวัตกรรม)'!H80+'I7 IP1(นวัตกรรม)'!H73+'I7 IP1(นวัตกรรม)'!H65+'I7 IP1(นวัตกรรม)'!H53+'I7 IP1(นวัตกรรม)'!H43+'I7 IP1(นวัตกรรม)'!H35+'I7 IP1(นวัตกรรม)'!H21+'I6 OM2(ปิดงานก่อสร้าง)'!H47+'I6 OM2(ปิดงานก่อสร้าง)'!H38+'I6 OM2(ปิดงานก่อสร้าง)'!H30+'I6 OM2(ปิดงานก่อสร้าง)'!H20+'I5 OM2(DB,PM)'!H43+'I5 OM2(DB,PM)'!H37+'I5 OM2(DB,PM)'!H22+'I4 OM2(งานขยายเขต)'!H51+'I4 OM2(งานขยายเขต)'!H43+'I4 OM2(งานขยายเขต)'!H37+'I4 OM2(งานขยายเขต)'!H22+'I4 OM2(งานขยายเขต)'!H15+'I3 OM1(GIS)'!H32+'I3 OM1(GIS)'!H26+'I3 OM1(GIS)'!H19+'I2 OM1 (LOSS)'!H280+'I2 OM1 (LOSS)'!H274+'I2 OM1 (LOSS)'!H265+'I2 OM1 (LOSS)'!H259+'I2 OM1 (LOSS)'!H252+'I2 OM1 (LOSS)'!H244+'I2 OM1 (LOSS)'!H235+'I2 OM1 (LOSS)'!H229+'I2 OM1 (LOSS)'!H222+'I2 OM1 (LOSS)'!H214+'I2 OM1 (LOSS)'!H206+'I2 OM1 (LOSS)'!H200+'I2 OM1 (LOSS)'!H192+'I2 OM1 (LOSS)'!H183+'I2 OM1 (LOSS)'!H176+'I2 OM1 (LOSS)'!H168+'I2 OM1 (LOSS)'!H161+'I2 OM1 (LOSS)'!H154+'I2 OM1 (LOSS)'!H143+'I2 OM1 (LOSS)'!H131+'I2 OM1 (LOSS)'!H124+'I2 OM1 (LOSS)'!H113+'I2 OM1 (LOSS)'!H105+'I2 OM1 (LOSS)'!H94+'I2 OM1 (LOSS)'!H85+'I2 OM1 (LOSS)'!H73+'I2 OM1 (LOSS)'!H64+'I2 OM1 (LOSS)'!H56+'I2 OM1 (LOSS)'!H41+'I2 OM1 (LOSS)'!H18+'I1 OM1(SAIFISAIDI)'!H387+'I1 OM1(SAIFISAIDI)'!H381+'I1 OM1(SAIFISAIDI)'!H372+'I1 OM1(SAIFISAIDI)'!H365+'I1 OM1(SAIFISAIDI)'!H354+'I1 OM1(SAIFISAIDI)'!H344+'I1 OM1(SAIFISAIDI)'!H334+'I1 OM1(SAIFISAIDI)'!H322+'I1 OM1(SAIFISAIDI)'!H312+'I1 OM1(SAIFISAIDI)'!H304+'I1 OM1(SAIFISAIDI)'!H294+'I1 OM1(SAIFISAIDI)'!H286+'I1 OM1(SAIFISAIDI)'!H279+'I1 OM1(SAIFISAIDI)'!H273+'I1 OM1(SAIFISAIDI)'!H263+'I1 OM1(SAIFISAIDI)'!H257+'I1 OM1(SAIFISAIDI)'!H250+'I1 OM1(SAIFISAIDI)'!H243+'I1 OM1(SAIFISAIDI)'!H235+'I1 OM1(SAIFISAIDI)'!H228+'I1 OM1(SAIFISAIDI)'!H221+'I1 OM1(SAIFISAIDI)'!H214+'I1 OM1(SAIFISAIDI)'!H207+'I1 OM1(SAIFISAIDI)'!H198+'I1 OM1(SAIFISAIDI)'!H191+'I1 OM1(SAIFISAIDI)'!H184+'I1 OM1(SAIFISAIDI)'!H178+'I1 OM1(SAIFISAIDI)'!H170+'I1 OM1(SAIFISAIDI)'!H162+'I1 OM1(SAIFISAIDI)'!H154+'I1 OM1(SAIFISAIDI)'!H148+'I1 OM1(SAIFISAIDI)'!H139+'I1 OM1(SAIFISAIDI)'!H134+'I1 OM1(SAIFISAIDI)'!H129+'I1 OM1(SAIFISAIDI)'!H123+'I1 OM1(SAIFISAIDI)'!H117+'I1 OM1(SAIFISAIDI)'!H111+'I1 OM1(SAIFISAIDI)'!H98+'I1 OM1(SAIFISAIDI)'!H88+'I1 OM1(SAIFISAIDI)'!H79+'I1 OM1(SAIFISAIDI)'!H71+'I1 OM1(SAIFISAIDI)'!H64+'I1 OM1(SAIFISAIDI)'!H55+'I1 OM1(SAIFISAIDI)'!H44+'I1 OM1(SAIFISAIDI)'!H36+'I1 OM1(SAIFISAIDI)'!H26</f>
        <v>188.22599999999997</v>
      </c>
      <c r="I27" s="1063">
        <f>I21+'I7 IP1(นวัตกรรม)'!I87+'I7 IP1(นวัตกรรม)'!I80+'I7 IP1(นวัตกรรม)'!I73+'I7 IP1(นวัตกรรม)'!I65+'I7 IP1(นวัตกรรม)'!I53+'I7 IP1(นวัตกรรม)'!I43+'I7 IP1(นวัตกรรม)'!I35+'I7 IP1(นวัตกรรม)'!I21+'I6 OM2(ปิดงานก่อสร้าง)'!I47+'I6 OM2(ปิดงานก่อสร้าง)'!I38+'I6 OM2(ปิดงานก่อสร้าง)'!I30+'I6 OM2(ปิดงานก่อสร้าง)'!I20+'I5 OM2(DB,PM)'!I43+'I5 OM2(DB,PM)'!I37+'I5 OM2(DB,PM)'!I22+'I4 OM2(งานขยายเขต)'!I51+'I4 OM2(งานขยายเขต)'!I43+'I4 OM2(งานขยายเขต)'!I37+'I4 OM2(งานขยายเขต)'!I22+'I4 OM2(งานขยายเขต)'!I15+'I3 OM1(GIS)'!I32+'I3 OM1(GIS)'!I26+'I3 OM1(GIS)'!I19+'I2 OM1 (LOSS)'!I280+'I2 OM1 (LOSS)'!I274+'I2 OM1 (LOSS)'!I265+'I2 OM1 (LOSS)'!I259+'I2 OM1 (LOSS)'!I252+'I2 OM1 (LOSS)'!I244+'I2 OM1 (LOSS)'!I235+'I2 OM1 (LOSS)'!I229+'I2 OM1 (LOSS)'!I222+'I2 OM1 (LOSS)'!I214+'I2 OM1 (LOSS)'!I206+'I2 OM1 (LOSS)'!I200+'I2 OM1 (LOSS)'!I192+'I2 OM1 (LOSS)'!I183+'I2 OM1 (LOSS)'!I176+'I2 OM1 (LOSS)'!I168+'I2 OM1 (LOSS)'!I161+'I2 OM1 (LOSS)'!I154+'I2 OM1 (LOSS)'!I143+'I2 OM1 (LOSS)'!I131+'I2 OM1 (LOSS)'!I124+'I2 OM1 (LOSS)'!I113+'I2 OM1 (LOSS)'!I105+'I2 OM1 (LOSS)'!I94+'I2 OM1 (LOSS)'!I85+'I2 OM1 (LOSS)'!I73+'I2 OM1 (LOSS)'!I64+'I2 OM1 (LOSS)'!I56+'I2 OM1 (LOSS)'!I41+'I2 OM1 (LOSS)'!I18+'I1 OM1(SAIFISAIDI)'!I387+'I1 OM1(SAIFISAIDI)'!I381+'I1 OM1(SAIFISAIDI)'!I372+'I1 OM1(SAIFISAIDI)'!I365+'I1 OM1(SAIFISAIDI)'!I354+'I1 OM1(SAIFISAIDI)'!I344+'I1 OM1(SAIFISAIDI)'!I334+'I1 OM1(SAIFISAIDI)'!I322+'I1 OM1(SAIFISAIDI)'!I312+'I1 OM1(SAIFISAIDI)'!I304+'I1 OM1(SAIFISAIDI)'!I294+'I1 OM1(SAIFISAIDI)'!I286+'I1 OM1(SAIFISAIDI)'!I279+'I1 OM1(SAIFISAIDI)'!I273+'I1 OM1(SAIFISAIDI)'!I263+'I1 OM1(SAIFISAIDI)'!I257+'I1 OM1(SAIFISAIDI)'!I250+'I1 OM1(SAIFISAIDI)'!I243+'I1 OM1(SAIFISAIDI)'!I235+'I1 OM1(SAIFISAIDI)'!I228+'I1 OM1(SAIFISAIDI)'!I221+'I1 OM1(SAIFISAIDI)'!I214+'I1 OM1(SAIFISAIDI)'!I207+'I1 OM1(SAIFISAIDI)'!I198+'I1 OM1(SAIFISAIDI)'!I191+'I1 OM1(SAIFISAIDI)'!I184+'I1 OM1(SAIFISAIDI)'!I178+'I1 OM1(SAIFISAIDI)'!I170+'I1 OM1(SAIFISAIDI)'!I162+'I1 OM1(SAIFISAIDI)'!I154+'I1 OM1(SAIFISAIDI)'!I148+'I1 OM1(SAIFISAIDI)'!I139+'I1 OM1(SAIFISAIDI)'!I134+'I1 OM1(SAIFISAIDI)'!I129+'I1 OM1(SAIFISAIDI)'!I123+'I1 OM1(SAIFISAIDI)'!I117+'I1 OM1(SAIFISAIDI)'!I111+'I1 OM1(SAIFISAIDI)'!I98+'I1 OM1(SAIFISAIDI)'!I88+'I1 OM1(SAIFISAIDI)'!I79+'I1 OM1(SAIFISAIDI)'!I71+'I1 OM1(SAIFISAIDI)'!I64+'I1 OM1(SAIFISAIDI)'!I55+'I1 OM1(SAIFISAIDI)'!I44+'I1 OM1(SAIFISAIDI)'!I36+'I1 OM1(SAIFISAIDI)'!I26</f>
        <v>18.745000000000001</v>
      </c>
      <c r="J27" s="1063">
        <f t="shared" ref="J27:J29" si="2">SUM(H27:I27)</f>
        <v>206.97099999999998</v>
      </c>
    </row>
    <row r="28" spans="1:11" ht="27.95" customHeight="1">
      <c r="A28" s="2452" t="s">
        <v>597</v>
      </c>
      <c r="B28" s="2453"/>
      <c r="C28" s="2453"/>
      <c r="D28" s="2454"/>
      <c r="E28" s="1061"/>
      <c r="F28" s="1062"/>
      <c r="G28" s="1062"/>
      <c r="H28" s="1063">
        <f>H22+'I7 IP1(นวัตกรรม)'!H88+'I7 IP1(นวัตกรรม)'!H81+'I7 IP1(นวัตกรรม)'!H74+'I7 IP1(นวัตกรรม)'!H66+'I7 IP1(นวัตกรรม)'!H54+'I7 IP1(นวัตกรรม)'!H44+'I7 IP1(นวัตกรรม)'!H36+'I7 IP1(นวัตกรรม)'!H22+'I6 OM2(ปิดงานก่อสร้าง)'!H48+'I6 OM2(ปิดงานก่อสร้าง)'!H39+'I6 OM2(ปิดงานก่อสร้าง)'!H31+'I6 OM2(ปิดงานก่อสร้าง)'!H21+'I5 OM2(DB,PM)'!H44+'I5 OM2(DB,PM)'!H38+'I5 OM2(DB,PM)'!H23+'I4 OM2(งานขยายเขต)'!H52+'I4 OM2(งานขยายเขต)'!H44+'I4 OM2(งานขยายเขต)'!H38+'I4 OM2(งานขยายเขต)'!H23+'I4 OM2(งานขยายเขต)'!H16+'I3 OM1(GIS)'!H33+'I3 OM1(GIS)'!H27+'I3 OM1(GIS)'!H20+'I2 OM1 (LOSS)'!H281+'I2 OM1 (LOSS)'!H275+'I2 OM1 (LOSS)'!H266+'I2 OM1 (LOSS)'!H260+'I2 OM1 (LOSS)'!H253+'I2 OM1 (LOSS)'!H245+'I2 OM1 (LOSS)'!H236+'I2 OM1 (LOSS)'!H230+'I2 OM1 (LOSS)'!H223+'I2 OM1 (LOSS)'!H215+'I2 OM1 (LOSS)'!H207+'I2 OM1 (LOSS)'!H201+'I2 OM1 (LOSS)'!H193+'I2 OM1 (LOSS)'!H184+'I2 OM1 (LOSS)'!H177+'I2 OM1 (LOSS)'!H169+'I2 OM1 (LOSS)'!H162+'I2 OM1 (LOSS)'!H155+'I2 OM1 (LOSS)'!H144+'I2 OM1 (LOSS)'!H132+'I2 OM1 (LOSS)'!H125+'I2 OM1 (LOSS)'!H114+'I2 OM1 (LOSS)'!H106+'I2 OM1 (LOSS)'!H95+'I2 OM1 (LOSS)'!H86+'I2 OM1 (LOSS)'!H74+'I2 OM1 (LOSS)'!H65+'I2 OM1 (LOSS)'!H57+'I2 OM1 (LOSS)'!H42+'I2 OM1 (LOSS)'!H19+'I1 OM1(SAIFISAIDI)'!H388+'I1 OM1(SAIFISAIDI)'!H382+'I1 OM1(SAIFISAIDI)'!H373+'I1 OM1(SAIFISAIDI)'!H366+'I1 OM1(SAIFISAIDI)'!H355+'I1 OM1(SAIFISAIDI)'!H345+'I1 OM1(SAIFISAIDI)'!H335+'I1 OM1(SAIFISAIDI)'!H323+'I1 OM1(SAIFISAIDI)'!H313+'I1 OM1(SAIFISAIDI)'!H305+'I1 OM1(SAIFISAIDI)'!H295+'I1 OM1(SAIFISAIDI)'!H287+'I1 OM1(SAIFISAIDI)'!H280+'I1 OM1(SAIFISAIDI)'!H274+'I1 OM1(SAIFISAIDI)'!H264+'I1 OM1(SAIFISAIDI)'!H258+'I1 OM1(SAIFISAIDI)'!H251+'I1 OM1(SAIFISAIDI)'!H244+'I1 OM1(SAIFISAIDI)'!H236+'I1 OM1(SAIFISAIDI)'!H229+'I1 OM1(SAIFISAIDI)'!H222+'I1 OM1(SAIFISAIDI)'!H215+'I1 OM1(SAIFISAIDI)'!H208+'I1 OM1(SAIFISAIDI)'!H199+'I1 OM1(SAIFISAIDI)'!H192+'I1 OM1(SAIFISAIDI)'!H185+'I1 OM1(SAIFISAIDI)'!H179+'I1 OM1(SAIFISAIDI)'!H171+'I1 OM1(SAIFISAIDI)'!H163+'I1 OM1(SAIFISAIDI)'!H155+'I1 OM1(SAIFISAIDI)'!H149+'I1 OM1(SAIFISAIDI)'!H140+'I1 OM1(SAIFISAIDI)'!H135+'I1 OM1(SAIFISAIDI)'!H130+'I1 OM1(SAIFISAIDI)'!H124+'I1 OM1(SAIFISAIDI)'!H118+'I1 OM1(SAIFISAIDI)'!H112+'I1 OM1(SAIFISAIDI)'!H99+'I1 OM1(SAIFISAIDI)'!H89+'I1 OM1(SAIFISAIDI)'!H80+'I1 OM1(SAIFISAIDI)'!H72+'I1 OM1(SAIFISAIDI)'!H65+'I1 OM1(SAIFISAIDI)'!H56+'I1 OM1(SAIFISAIDI)'!H45+'I1 OM1(SAIFISAIDI)'!H37+'I1 OM1(SAIFISAIDI)'!H27</f>
        <v>164.714</v>
      </c>
      <c r="I28" s="1063">
        <f>I22+'I7 IP1(นวัตกรรม)'!I88+'I7 IP1(นวัตกรรม)'!I81+'I7 IP1(นวัตกรรม)'!I74+'I7 IP1(นวัตกรรม)'!I66+'I7 IP1(นวัตกรรม)'!I54+'I7 IP1(นวัตกรรม)'!I44+'I7 IP1(นวัตกรรม)'!I36+'I7 IP1(นวัตกรรม)'!I22+'I6 OM2(ปิดงานก่อสร้าง)'!I48+'I6 OM2(ปิดงานก่อสร้าง)'!I39+'I6 OM2(ปิดงานก่อสร้าง)'!I31+'I6 OM2(ปิดงานก่อสร้าง)'!I21+'I5 OM2(DB,PM)'!I44+'I5 OM2(DB,PM)'!I38+'I5 OM2(DB,PM)'!I23+'I4 OM2(งานขยายเขต)'!I52+'I4 OM2(งานขยายเขต)'!I44+'I4 OM2(งานขยายเขต)'!I38+'I4 OM2(งานขยายเขต)'!I23+'I4 OM2(งานขยายเขต)'!I16+'I3 OM1(GIS)'!I33+'I3 OM1(GIS)'!I27+'I3 OM1(GIS)'!I20+'I2 OM1 (LOSS)'!I281+'I2 OM1 (LOSS)'!I275+'I2 OM1 (LOSS)'!I266+'I2 OM1 (LOSS)'!I260+'I2 OM1 (LOSS)'!I253+'I2 OM1 (LOSS)'!I245+'I2 OM1 (LOSS)'!I236+'I2 OM1 (LOSS)'!I230+'I2 OM1 (LOSS)'!I223+'I2 OM1 (LOSS)'!I215+'I2 OM1 (LOSS)'!I207+'I2 OM1 (LOSS)'!I201+'I2 OM1 (LOSS)'!I193+'I2 OM1 (LOSS)'!I184+'I2 OM1 (LOSS)'!I177+'I2 OM1 (LOSS)'!I169+'I2 OM1 (LOSS)'!I162+'I2 OM1 (LOSS)'!I155+'I2 OM1 (LOSS)'!I144+'I2 OM1 (LOSS)'!I132+'I2 OM1 (LOSS)'!I125+'I2 OM1 (LOSS)'!I114+'I2 OM1 (LOSS)'!I106+'I2 OM1 (LOSS)'!I95+'I2 OM1 (LOSS)'!I86+'I2 OM1 (LOSS)'!I74+'I2 OM1 (LOSS)'!I65+'I2 OM1 (LOSS)'!I57+'I2 OM1 (LOSS)'!I42+'I2 OM1 (LOSS)'!I19+'I1 OM1(SAIFISAIDI)'!I388+'I1 OM1(SAIFISAIDI)'!I382+'I1 OM1(SAIFISAIDI)'!I373+'I1 OM1(SAIFISAIDI)'!I366+'I1 OM1(SAIFISAIDI)'!I355+'I1 OM1(SAIFISAIDI)'!I345+'I1 OM1(SAIFISAIDI)'!I335+'I1 OM1(SAIFISAIDI)'!I323+'I1 OM1(SAIFISAIDI)'!I313+'I1 OM1(SAIFISAIDI)'!I305+'I1 OM1(SAIFISAIDI)'!I295+'I1 OM1(SAIFISAIDI)'!I287+'I1 OM1(SAIFISAIDI)'!I280+'I1 OM1(SAIFISAIDI)'!I274+'I1 OM1(SAIFISAIDI)'!I264+'I1 OM1(SAIFISAIDI)'!I258+'I1 OM1(SAIFISAIDI)'!I251+'I1 OM1(SAIFISAIDI)'!I244+'I1 OM1(SAIFISAIDI)'!I236+'I1 OM1(SAIFISAIDI)'!I229+'I1 OM1(SAIFISAIDI)'!I222+'I1 OM1(SAIFISAIDI)'!I215+'I1 OM1(SAIFISAIDI)'!I208+'I1 OM1(SAIFISAIDI)'!I199+'I1 OM1(SAIFISAIDI)'!I192+'I1 OM1(SAIFISAIDI)'!I185+'I1 OM1(SAIFISAIDI)'!I179+'I1 OM1(SAIFISAIDI)'!I171+'I1 OM1(SAIFISAIDI)'!I163+'I1 OM1(SAIFISAIDI)'!I155+'I1 OM1(SAIFISAIDI)'!I149+'I1 OM1(SAIFISAIDI)'!I140+'I1 OM1(SAIFISAIDI)'!I135+'I1 OM1(SAIFISAIDI)'!I130+'I1 OM1(SAIFISAIDI)'!I124+'I1 OM1(SAIFISAIDI)'!I118+'I1 OM1(SAIFISAIDI)'!I112+'I1 OM1(SAIFISAIDI)'!I99+'I1 OM1(SAIFISAIDI)'!I89+'I1 OM1(SAIFISAIDI)'!I80+'I1 OM1(SAIFISAIDI)'!I72+'I1 OM1(SAIFISAIDI)'!I65+'I1 OM1(SAIFISAIDI)'!I56+'I1 OM1(SAIFISAIDI)'!I45+'I1 OM1(SAIFISAIDI)'!I37+'I1 OM1(SAIFISAIDI)'!I27</f>
        <v>13.121</v>
      </c>
      <c r="J28" s="1063">
        <f t="shared" si="2"/>
        <v>177.83500000000001</v>
      </c>
    </row>
    <row r="29" spans="1:11" ht="27.95" customHeight="1">
      <c r="A29" s="2452" t="s">
        <v>598</v>
      </c>
      <c r="B29" s="2453"/>
      <c r="C29" s="2453"/>
      <c r="D29" s="2454"/>
      <c r="E29" s="1061"/>
      <c r="F29" s="1062"/>
      <c r="G29" s="1062"/>
      <c r="H29" s="1063">
        <f>H23+'I7 IP1(นวัตกรรม)'!H89+'I7 IP1(นวัตกรรม)'!H82+'I7 IP1(นวัตกรรม)'!H75+'I7 IP1(นวัตกรรม)'!H67+'I7 IP1(นวัตกรรม)'!H55+'I7 IP1(นวัตกรรม)'!H45+'I7 IP1(นวัตกรรม)'!H37+'I7 IP1(นวัตกรรม)'!H23+'I6 OM2(ปิดงานก่อสร้าง)'!H49+'I6 OM2(ปิดงานก่อสร้าง)'!H40+'I6 OM2(ปิดงานก่อสร้าง)'!H32+'I6 OM2(ปิดงานก่อสร้าง)'!H22+'I5 OM2(DB,PM)'!H45+'I5 OM2(DB,PM)'!H39+'I5 OM2(DB,PM)'!H24+'I4 OM2(งานขยายเขต)'!H53+'I4 OM2(งานขยายเขต)'!H45+'I4 OM2(งานขยายเขต)'!H39+'I4 OM2(งานขยายเขต)'!H24+'I4 OM2(งานขยายเขต)'!H17+'I3 OM1(GIS)'!H34+'I3 OM1(GIS)'!H28+'I3 OM1(GIS)'!H21+'I2 OM1 (LOSS)'!H282+'I2 OM1 (LOSS)'!H276+'I2 OM1 (LOSS)'!H267+'I2 OM1 (LOSS)'!H261+'I2 OM1 (LOSS)'!H254+'I2 OM1 (LOSS)'!H246+'I2 OM1 (LOSS)'!H237+'I2 OM1 (LOSS)'!H231+'I2 OM1 (LOSS)'!H224+'I2 OM1 (LOSS)'!H216+'I2 OM1 (LOSS)'!H208+'I2 OM1 (LOSS)'!H202+'I2 OM1 (LOSS)'!H194+'I2 OM1 (LOSS)'!H185+'I2 OM1 (LOSS)'!H178+'I2 OM1 (LOSS)'!H170+'I2 OM1 (LOSS)'!H163+'I2 OM1 (LOSS)'!H156+'I2 OM1 (LOSS)'!H145+'I2 OM1 (LOSS)'!H133+'I2 OM1 (LOSS)'!H126+'I2 OM1 (LOSS)'!H115+'I2 OM1 (LOSS)'!H107+'I2 OM1 (LOSS)'!H96+'I2 OM1 (LOSS)'!H87+'I2 OM1 (LOSS)'!H75+'I2 OM1 (LOSS)'!H66+'I2 OM1 (LOSS)'!H58+'I2 OM1 (LOSS)'!H43+'I2 OM1 (LOSS)'!H20+'I1 OM1(SAIFISAIDI)'!H389+'I1 OM1(SAIFISAIDI)'!H383+'I1 OM1(SAIFISAIDI)'!H374+'I1 OM1(SAIFISAIDI)'!H367+'I1 OM1(SAIFISAIDI)'!H356+'I1 OM1(SAIFISAIDI)'!H346+'I1 OM1(SAIFISAIDI)'!H336+'I1 OM1(SAIFISAIDI)'!H324+'I1 OM1(SAIFISAIDI)'!H314+'I1 OM1(SAIFISAIDI)'!H306+'I1 OM1(SAIFISAIDI)'!H296+'I1 OM1(SAIFISAIDI)'!H288+'I1 OM1(SAIFISAIDI)'!H281+'I1 OM1(SAIFISAIDI)'!H275+'I1 OM1(SAIFISAIDI)'!H265+'I1 OM1(SAIFISAIDI)'!H259+'I1 OM1(SAIFISAIDI)'!H252+'I1 OM1(SAIFISAIDI)'!H245+'I1 OM1(SAIFISAIDI)'!H237+'I1 OM1(SAIFISAIDI)'!H230+'I1 OM1(SAIFISAIDI)'!H223+'I1 OM1(SAIFISAIDI)'!H216+'I1 OM1(SAIFISAIDI)'!H209+'I1 OM1(SAIFISAIDI)'!H200+'I1 OM1(SAIFISAIDI)'!H193+'I1 OM1(SAIFISAIDI)'!H186+'I1 OM1(SAIFISAIDI)'!H180+'I1 OM1(SAIFISAIDI)'!H172+'I1 OM1(SAIFISAIDI)'!H164+'I1 OM1(SAIFISAIDI)'!H156+'I1 OM1(SAIFISAIDI)'!H150+'I1 OM1(SAIFISAIDI)'!H141+'I1 OM1(SAIFISAIDI)'!H136+'I1 OM1(SAIFISAIDI)'!H131+'I1 OM1(SAIFISAIDI)'!H125+'I1 OM1(SAIFISAIDI)'!H119+'I1 OM1(SAIFISAIDI)'!H113+'I1 OM1(SAIFISAIDI)'!H100+'I1 OM1(SAIFISAIDI)'!H90+'I1 OM1(SAIFISAIDI)'!H81+'I1 OM1(SAIFISAIDI)'!H73+'I1 OM1(SAIFISAIDI)'!H66+'I1 OM1(SAIFISAIDI)'!H57+'I1 OM1(SAIFISAIDI)'!H46+'I1 OM1(SAIFISAIDI)'!H38+'I1 OM1(SAIFISAIDI)'!H28</f>
        <v>515.22899999999981</v>
      </c>
      <c r="I29" s="1063">
        <f>I23+'I7 IP1(นวัตกรรม)'!I89+'I7 IP1(นวัตกรรม)'!I82+'I7 IP1(นวัตกรรม)'!I75+'I7 IP1(นวัตกรรม)'!I67+'I7 IP1(นวัตกรรม)'!I55+'I7 IP1(นวัตกรรม)'!I45+'I7 IP1(นวัตกรรม)'!I37+'I7 IP1(นวัตกรรม)'!I23+'I6 OM2(ปิดงานก่อสร้าง)'!I49+'I6 OM2(ปิดงานก่อสร้าง)'!I40+'I6 OM2(ปิดงานก่อสร้าง)'!I32+'I6 OM2(ปิดงานก่อสร้าง)'!I22+'I5 OM2(DB,PM)'!I45+'I5 OM2(DB,PM)'!I39+'I5 OM2(DB,PM)'!I24+'I4 OM2(งานขยายเขต)'!I53+'I4 OM2(งานขยายเขต)'!I45+'I4 OM2(งานขยายเขต)'!I39+'I4 OM2(งานขยายเขต)'!I24+'I4 OM2(งานขยายเขต)'!I17+'I3 OM1(GIS)'!I34+'I3 OM1(GIS)'!I28+'I3 OM1(GIS)'!I21+'I2 OM1 (LOSS)'!I282+'I2 OM1 (LOSS)'!I276+'I2 OM1 (LOSS)'!I267+'I2 OM1 (LOSS)'!I261+'I2 OM1 (LOSS)'!I254+'I2 OM1 (LOSS)'!I246+'I2 OM1 (LOSS)'!I237+'I2 OM1 (LOSS)'!I231+'I2 OM1 (LOSS)'!I224+'I2 OM1 (LOSS)'!I216+'I2 OM1 (LOSS)'!I208+'I2 OM1 (LOSS)'!I202+'I2 OM1 (LOSS)'!I194+'I2 OM1 (LOSS)'!I185+'I2 OM1 (LOSS)'!I178+'I2 OM1 (LOSS)'!I170+'I2 OM1 (LOSS)'!I163+'I2 OM1 (LOSS)'!I156+'I2 OM1 (LOSS)'!I145+'I2 OM1 (LOSS)'!I133+'I2 OM1 (LOSS)'!I126+'I2 OM1 (LOSS)'!I115+'I2 OM1 (LOSS)'!I107+'I2 OM1 (LOSS)'!I96+'I2 OM1 (LOSS)'!I87+'I2 OM1 (LOSS)'!I75+'I2 OM1 (LOSS)'!I66+'I2 OM1 (LOSS)'!I58+'I2 OM1 (LOSS)'!I43+'I2 OM1 (LOSS)'!I20+'I1 OM1(SAIFISAIDI)'!I389+'I1 OM1(SAIFISAIDI)'!I383+'I1 OM1(SAIFISAIDI)'!I374+'I1 OM1(SAIFISAIDI)'!I367+'I1 OM1(SAIFISAIDI)'!I356+'I1 OM1(SAIFISAIDI)'!I346+'I1 OM1(SAIFISAIDI)'!I336+'I1 OM1(SAIFISAIDI)'!I324+'I1 OM1(SAIFISAIDI)'!I314+'I1 OM1(SAIFISAIDI)'!I306+'I1 OM1(SAIFISAIDI)'!I296+'I1 OM1(SAIFISAIDI)'!I288+'I1 OM1(SAIFISAIDI)'!I281+'I1 OM1(SAIFISAIDI)'!I275+'I1 OM1(SAIFISAIDI)'!I265+'I1 OM1(SAIFISAIDI)'!I259+'I1 OM1(SAIFISAIDI)'!I252+'I1 OM1(SAIFISAIDI)'!I245+'I1 OM1(SAIFISAIDI)'!I237+'I1 OM1(SAIFISAIDI)'!I230+'I1 OM1(SAIFISAIDI)'!I223+'I1 OM1(SAIFISAIDI)'!I216+'I1 OM1(SAIFISAIDI)'!I209+'I1 OM1(SAIFISAIDI)'!I200+'I1 OM1(SAIFISAIDI)'!I193+'I1 OM1(SAIFISAIDI)'!I186+'I1 OM1(SAIFISAIDI)'!I180+'I1 OM1(SAIFISAIDI)'!I172+'I1 OM1(SAIFISAIDI)'!I164+'I1 OM1(SAIFISAIDI)'!I156+'I1 OM1(SAIFISAIDI)'!I150+'I1 OM1(SAIFISAIDI)'!I141+'I1 OM1(SAIFISAIDI)'!I136+'I1 OM1(SAIFISAIDI)'!I131+'I1 OM1(SAIFISAIDI)'!I125+'I1 OM1(SAIFISAIDI)'!I119+'I1 OM1(SAIFISAIDI)'!I113+'I1 OM1(SAIFISAIDI)'!I100+'I1 OM1(SAIFISAIDI)'!I90+'I1 OM1(SAIFISAIDI)'!I81+'I1 OM1(SAIFISAIDI)'!I73+'I1 OM1(SAIFISAIDI)'!I66+'I1 OM1(SAIFISAIDI)'!I57+'I1 OM1(SAIFISAIDI)'!I46+'I1 OM1(SAIFISAIDI)'!I38+'I1 OM1(SAIFISAIDI)'!I28</f>
        <v>59.464999999999996</v>
      </c>
      <c r="J29" s="1063">
        <f t="shared" si="2"/>
        <v>574.69399999999985</v>
      </c>
    </row>
    <row r="30" spans="1:11" ht="27.95" customHeight="1">
      <c r="I30" s="13">
        <v>1</v>
      </c>
      <c r="J30" s="13">
        <v>1</v>
      </c>
    </row>
    <row r="31" spans="1:11" ht="27.95" customHeight="1">
      <c r="I31" s="13">
        <f>I30+'I7 IP1(นวัตกรรม)'!I105+'I6 OM2(ปิดงานก่อสร้าง)'!I63+'I5 OM2(DB,PM)'!I63+'I4 OM2(งานขยายเขต)'!I62+'I3 OM1(GIS)'!I57+'I2 OM1 (LOSS)'!I306+'I1 OM1(SAIFISAIDI)'!I398</f>
        <v>21</v>
      </c>
      <c r="J31" s="13">
        <f>J30+'I7 IP1(นวัตกรรม)'!J105+'I6 OM2(ปิดงานก่อสร้าง)'!J63+'I5 OM2(DB,PM)'!J63+'I4 OM2(งานขยายเขต)'!J62+'I3 OM1(GIS)'!J57+'I2 OM1 (LOSS)'!J306+'I1 OM1(SAIFISAIDI)'!J398</f>
        <v>100</v>
      </c>
    </row>
  </sheetData>
  <mergeCells count="17">
    <mergeCell ref="A26:D26"/>
    <mergeCell ref="A27:D27"/>
    <mergeCell ref="A28:D28"/>
    <mergeCell ref="A29:D29"/>
    <mergeCell ref="H13:J13"/>
    <mergeCell ref="H14:J14"/>
    <mergeCell ref="B17:D17"/>
    <mergeCell ref="H3:J3"/>
    <mergeCell ref="H4:J4"/>
    <mergeCell ref="H5:J5"/>
    <mergeCell ref="H8:J8"/>
    <mergeCell ref="H9:J9"/>
    <mergeCell ref="H10:J10"/>
    <mergeCell ref="B16:D16"/>
    <mergeCell ref="B15:D15"/>
    <mergeCell ref="H15:J15"/>
    <mergeCell ref="H16:J16"/>
  </mergeCells>
  <pageMargins left="0.59055118110236227" right="0.15748031496062992" top="0.59055118110236227" bottom="0.59055118110236227" header="0.31496062992125984" footer="0.15748031496062992"/>
  <pageSetup paperSize="9" scale="59" orientation="landscape" r:id="rId1"/>
  <colBreaks count="1" manualBreakCount="1">
    <brk id="10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50021"/>
  </sheetPr>
  <dimension ref="A1:M98"/>
  <sheetViews>
    <sheetView view="pageBreakPreview" zoomScale="70" zoomScaleNormal="60" zoomScaleSheetLayoutView="70" workbookViewId="0">
      <selection activeCell="B25" sqref="B25"/>
    </sheetView>
  </sheetViews>
  <sheetFormatPr defaultColWidth="9" defaultRowHeight="27.95" customHeight="1"/>
  <cols>
    <col min="1" max="1" width="57.42578125" style="13" customWidth="1"/>
    <col min="2" max="2" width="16.5703125" style="13" customWidth="1"/>
    <col min="3" max="3" width="13.5703125" style="13" customWidth="1"/>
    <col min="4" max="4" width="48.85546875" style="13" customWidth="1"/>
    <col min="5" max="7" width="14.5703125" style="13" customWidth="1"/>
    <col min="8" max="8" width="13.5703125" style="61" customWidth="1"/>
    <col min="9" max="10" width="13.5703125" style="13" customWidth="1"/>
    <col min="11" max="11" width="9" style="13"/>
    <col min="12" max="12" width="49" style="13" customWidth="1"/>
    <col min="13" max="13" width="27.7109375" style="13" customWidth="1"/>
    <col min="14" max="16384" width="9" style="13"/>
  </cols>
  <sheetData>
    <row r="1" spans="1:12" ht="27.95" customHeight="1">
      <c r="A1" s="586" t="s">
        <v>694</v>
      </c>
      <c r="B1" s="2668" t="s">
        <v>253</v>
      </c>
      <c r="C1" s="2668"/>
      <c r="D1" s="2668"/>
      <c r="E1" s="378"/>
      <c r="F1" s="379"/>
      <c r="G1" s="378"/>
      <c r="H1" s="380"/>
      <c r="I1" s="378"/>
      <c r="J1" s="378"/>
    </row>
    <row r="2" spans="1:12" ht="27.95" customHeight="1">
      <c r="A2" s="587" t="s">
        <v>18</v>
      </c>
      <c r="B2" s="2668" t="s">
        <v>254</v>
      </c>
      <c r="C2" s="2668"/>
      <c r="D2" s="2668"/>
      <c r="E2" s="378"/>
      <c r="F2" s="378"/>
      <c r="G2" s="378"/>
      <c r="H2" s="380"/>
      <c r="I2" s="378"/>
      <c r="J2" s="378"/>
    </row>
    <row r="3" spans="1:12" ht="27.95" customHeight="1">
      <c r="A3" s="210" t="s">
        <v>1</v>
      </c>
      <c r="B3" s="270" t="s">
        <v>75</v>
      </c>
      <c r="C3" s="270"/>
      <c r="D3" s="270"/>
      <c r="E3" s="270" t="s">
        <v>2</v>
      </c>
      <c r="F3" s="270"/>
      <c r="G3" s="270"/>
      <c r="H3" s="2616" t="s">
        <v>3</v>
      </c>
      <c r="I3" s="2616"/>
      <c r="J3" s="2616"/>
    </row>
    <row r="4" spans="1:12" ht="27.95" customHeight="1">
      <c r="A4" s="272" t="s">
        <v>4</v>
      </c>
      <c r="B4" s="385" t="s">
        <v>255</v>
      </c>
      <c r="C4" s="272"/>
      <c r="D4" s="272"/>
      <c r="E4" s="454" t="s">
        <v>256</v>
      </c>
      <c r="F4" s="272"/>
      <c r="G4" s="272"/>
      <c r="H4" s="2472" t="s">
        <v>257</v>
      </c>
      <c r="I4" s="2472"/>
      <c r="J4" s="2472"/>
    </row>
    <row r="5" spans="1:12" ht="27.95" customHeight="1">
      <c r="A5" s="385" t="s">
        <v>258</v>
      </c>
      <c r="B5" s="385"/>
      <c r="C5" s="272"/>
      <c r="D5" s="272"/>
      <c r="E5" s="454" t="s">
        <v>259</v>
      </c>
      <c r="F5" s="272"/>
      <c r="G5" s="272"/>
      <c r="H5" s="384"/>
      <c r="I5" s="384"/>
      <c r="J5" s="384"/>
    </row>
    <row r="6" spans="1:12" ht="27.95" customHeight="1">
      <c r="A6" s="385" t="s">
        <v>260</v>
      </c>
      <c r="B6" s="385"/>
      <c r="C6" s="272"/>
      <c r="D6" s="272"/>
      <c r="E6" s="454" t="s">
        <v>261</v>
      </c>
      <c r="F6" s="272"/>
      <c r="G6" s="272"/>
      <c r="H6" s="2472" t="s">
        <v>262</v>
      </c>
      <c r="I6" s="2472"/>
      <c r="J6" s="2472"/>
    </row>
    <row r="7" spans="1:12" s="2" customFormat="1" ht="27.95" customHeight="1">
      <c r="A7" s="385"/>
      <c r="B7" s="385"/>
      <c r="C7" s="272"/>
      <c r="D7" s="272"/>
      <c r="E7" s="454"/>
      <c r="F7" s="272"/>
      <c r="G7" s="272"/>
      <c r="H7" s="2472"/>
      <c r="I7" s="2472"/>
      <c r="J7" s="2472"/>
    </row>
    <row r="8" spans="1:12" s="2" customFormat="1" ht="27.95" customHeight="1">
      <c r="A8" s="385"/>
      <c r="B8" s="270" t="s">
        <v>80</v>
      </c>
      <c r="C8" s="270"/>
      <c r="D8" s="270"/>
      <c r="E8" s="270" t="s">
        <v>7</v>
      </c>
      <c r="F8" s="270"/>
      <c r="G8" s="270"/>
      <c r="H8" s="2616" t="s">
        <v>8</v>
      </c>
      <c r="I8" s="2616"/>
      <c r="J8" s="2616"/>
    </row>
    <row r="9" spans="1:12" s="2" customFormat="1" ht="27.95" customHeight="1">
      <c r="A9" s="385"/>
      <c r="B9" s="385" t="s">
        <v>255</v>
      </c>
      <c r="C9" s="272"/>
      <c r="D9" s="272"/>
      <c r="E9" s="454" t="s">
        <v>256</v>
      </c>
      <c r="F9" s="272"/>
      <c r="G9" s="272"/>
      <c r="H9" s="2472" t="s">
        <v>257</v>
      </c>
      <c r="I9" s="2472"/>
      <c r="J9" s="2472"/>
    </row>
    <row r="10" spans="1:12" ht="27.95" customHeight="1">
      <c r="A10" s="385"/>
      <c r="B10" s="385"/>
      <c r="C10" s="272"/>
      <c r="D10" s="272"/>
      <c r="E10" s="454" t="s">
        <v>445</v>
      </c>
      <c r="F10" s="272"/>
      <c r="G10" s="272"/>
      <c r="H10" s="384"/>
      <c r="I10" s="384"/>
      <c r="J10" s="384"/>
      <c r="L10" s="51"/>
    </row>
    <row r="11" spans="1:12" ht="27.95" customHeight="1">
      <c r="A11" s="385"/>
      <c r="B11" s="385"/>
      <c r="C11" s="272"/>
      <c r="D11" s="272"/>
      <c r="E11" s="454" t="s">
        <v>446</v>
      </c>
      <c r="F11" s="272"/>
      <c r="G11" s="272"/>
      <c r="H11" s="2472" t="s">
        <v>262</v>
      </c>
      <c r="I11" s="2472"/>
      <c r="J11" s="2472"/>
      <c r="L11" s="52"/>
    </row>
    <row r="12" spans="1:12" ht="27.95" customHeight="1">
      <c r="A12" s="385"/>
      <c r="B12" s="385"/>
      <c r="C12" s="272"/>
      <c r="D12" s="272"/>
      <c r="E12" s="383"/>
      <c r="F12" s="272"/>
      <c r="G12" s="272"/>
      <c r="H12" s="2472"/>
      <c r="I12" s="2472"/>
      <c r="J12" s="2472"/>
      <c r="L12" s="52"/>
    </row>
    <row r="13" spans="1:12" ht="27.95" customHeight="1">
      <c r="A13" s="455"/>
      <c r="B13" s="455"/>
      <c r="C13" s="386"/>
      <c r="D13" s="386"/>
      <c r="E13" s="387"/>
      <c r="F13" s="386"/>
      <c r="G13" s="386"/>
      <c r="H13" s="238"/>
      <c r="I13" s="238"/>
      <c r="J13" s="238"/>
      <c r="L13" s="52"/>
    </row>
    <row r="14" spans="1:12" ht="27.95" customHeight="1">
      <c r="A14" s="456" t="s">
        <v>11</v>
      </c>
      <c r="B14" s="2420" t="s">
        <v>12</v>
      </c>
      <c r="C14" s="2421"/>
      <c r="D14" s="2422"/>
      <c r="E14" s="940">
        <v>10</v>
      </c>
      <c r="F14" s="457">
        <v>11</v>
      </c>
      <c r="G14" s="941">
        <v>12</v>
      </c>
      <c r="H14" s="2475" t="s">
        <v>21</v>
      </c>
      <c r="I14" s="2476"/>
      <c r="J14" s="2477"/>
      <c r="L14" s="48"/>
    </row>
    <row r="15" spans="1:12" ht="27.95" customHeight="1">
      <c r="A15" s="458" t="s">
        <v>13</v>
      </c>
      <c r="B15" s="2465" t="s">
        <v>14</v>
      </c>
      <c r="C15" s="2465"/>
      <c r="D15" s="2465"/>
      <c r="E15" s="936" t="s">
        <v>22</v>
      </c>
      <c r="F15" s="459" t="s">
        <v>23</v>
      </c>
      <c r="G15" s="937" t="s">
        <v>24</v>
      </c>
      <c r="H15" s="2424" t="s">
        <v>25</v>
      </c>
      <c r="I15" s="2425"/>
      <c r="J15" s="2426"/>
      <c r="L15" s="48"/>
    </row>
    <row r="16" spans="1:12" ht="27.95" customHeight="1">
      <c r="A16" s="460"/>
      <c r="B16" s="2464" t="s">
        <v>15</v>
      </c>
      <c r="C16" s="2464"/>
      <c r="D16" s="2464"/>
      <c r="E16" s="938"/>
      <c r="F16" s="461"/>
      <c r="G16" s="939" t="s">
        <v>26</v>
      </c>
      <c r="H16" s="82" t="s">
        <v>188</v>
      </c>
      <c r="I16" s="82" t="s">
        <v>189</v>
      </c>
      <c r="J16" s="82" t="s">
        <v>16</v>
      </c>
      <c r="L16" s="48"/>
    </row>
    <row r="17" spans="1:12" ht="27.95" customHeight="1">
      <c r="A17" s="1410" t="s">
        <v>874</v>
      </c>
      <c r="B17" s="1411" t="s">
        <v>1130</v>
      </c>
      <c r="C17" s="1412"/>
      <c r="D17" s="1413"/>
      <c r="E17" s="1414" t="s">
        <v>24</v>
      </c>
      <c r="F17" s="1414" t="s">
        <v>43</v>
      </c>
      <c r="G17" s="1415" t="s">
        <v>263</v>
      </c>
      <c r="H17" s="23"/>
      <c r="I17" s="23"/>
      <c r="J17" s="1416"/>
      <c r="L17" s="48"/>
    </row>
    <row r="18" spans="1:12" ht="27.95" customHeight="1">
      <c r="A18" s="1352"/>
      <c r="B18" s="1417" t="s">
        <v>1131</v>
      </c>
      <c r="C18" s="1418"/>
      <c r="D18" s="1419"/>
      <c r="E18" s="196" t="s">
        <v>45</v>
      </c>
      <c r="F18" s="1420"/>
      <c r="G18" s="292" t="s">
        <v>44</v>
      </c>
      <c r="H18" s="1421"/>
      <c r="I18" s="1421"/>
      <c r="J18" s="1422"/>
      <c r="L18" s="48"/>
    </row>
    <row r="19" spans="1:12" ht="27.95" customHeight="1">
      <c r="A19" s="1352"/>
      <c r="B19" s="1899" t="s">
        <v>171</v>
      </c>
      <c r="C19" s="462">
        <v>1</v>
      </c>
      <c r="D19" s="1898"/>
      <c r="E19" s="196" t="s">
        <v>44</v>
      </c>
      <c r="F19" s="201"/>
      <c r="G19" s="196" t="s">
        <v>46</v>
      </c>
      <c r="H19" s="247">
        <v>0.13</v>
      </c>
      <c r="I19" s="247">
        <v>0</v>
      </c>
      <c r="J19" s="247">
        <f>SUM(H19:I19)</f>
        <v>0.13</v>
      </c>
      <c r="L19" s="48"/>
    </row>
    <row r="20" spans="1:12" ht="27.95" customHeight="1">
      <c r="A20" s="1383"/>
      <c r="B20" s="1899" t="s">
        <v>264</v>
      </c>
      <c r="C20" s="462">
        <v>1</v>
      </c>
      <c r="D20" s="1898"/>
      <c r="E20" s="196"/>
      <c r="F20" s="196"/>
      <c r="G20" s="196"/>
      <c r="H20" s="247">
        <v>0.13</v>
      </c>
      <c r="I20" s="247">
        <v>0</v>
      </c>
      <c r="J20" s="247">
        <f t="shared" ref="J20:J22" si="0">SUM(H20:I20)</f>
        <v>0.13</v>
      </c>
      <c r="L20" s="1383" t="s">
        <v>852</v>
      </c>
    </row>
    <row r="21" spans="1:12" ht="27.95" customHeight="1">
      <c r="A21" s="1424"/>
      <c r="B21" s="1899" t="s">
        <v>126</v>
      </c>
      <c r="C21" s="462">
        <v>1</v>
      </c>
      <c r="D21" s="1898"/>
      <c r="E21" s="194"/>
      <c r="F21" s="194"/>
      <c r="G21" s="194"/>
      <c r="H21" s="247">
        <v>0.13</v>
      </c>
      <c r="I21" s="247">
        <v>0</v>
      </c>
      <c r="J21" s="247">
        <f t="shared" si="0"/>
        <v>0.13</v>
      </c>
      <c r="L21" s="1423" t="s">
        <v>875</v>
      </c>
    </row>
    <row r="22" spans="1:12" ht="27.95" customHeight="1">
      <c r="A22" s="143"/>
      <c r="B22" s="1899" t="s">
        <v>876</v>
      </c>
      <c r="C22" s="462">
        <v>1</v>
      </c>
      <c r="D22" s="1898"/>
      <c r="E22" s="194"/>
      <c r="F22" s="194"/>
      <c r="G22" s="194"/>
      <c r="H22" s="247">
        <v>3.9E-2</v>
      </c>
      <c r="I22" s="247">
        <f t="shared" ref="I22:I23" si="1">SUM(I19:I21)</f>
        <v>0</v>
      </c>
      <c r="J22" s="247">
        <f t="shared" si="0"/>
        <v>3.9E-2</v>
      </c>
      <c r="L22" s="48"/>
    </row>
    <row r="23" spans="1:12" ht="27.95" customHeight="1">
      <c r="A23" s="1087"/>
      <c r="B23" s="1899" t="s">
        <v>179</v>
      </c>
      <c r="C23" s="462">
        <v>1</v>
      </c>
      <c r="D23" s="1126"/>
      <c r="E23" s="1127"/>
      <c r="F23" s="1128"/>
      <c r="G23" s="1127"/>
      <c r="H23" s="247">
        <f>SUM(H19:H22)</f>
        <v>0.42899999999999999</v>
      </c>
      <c r="I23" s="247">
        <f t="shared" si="1"/>
        <v>0</v>
      </c>
      <c r="J23" s="247">
        <f>SUM(J19:J22)</f>
        <v>0.42899999999999999</v>
      </c>
      <c r="L23" s="48"/>
    </row>
    <row r="24" spans="1:12" ht="27.95" customHeight="1">
      <c r="A24" s="135"/>
      <c r="B24" s="1921"/>
      <c r="C24" s="96"/>
      <c r="D24" s="1913"/>
      <c r="E24" s="292"/>
      <c r="F24" s="463"/>
      <c r="G24" s="292"/>
      <c r="H24" s="203"/>
      <c r="I24" s="203"/>
      <c r="J24" s="203"/>
      <c r="L24" s="48"/>
    </row>
    <row r="25" spans="1:12" ht="27.95" customHeight="1">
      <c r="A25" s="135"/>
      <c r="B25" s="1921"/>
      <c r="C25" s="96"/>
      <c r="D25" s="1913"/>
      <c r="E25" s="292"/>
      <c r="F25" s="463"/>
      <c r="G25" s="292"/>
      <c r="H25" s="203"/>
      <c r="I25" s="203"/>
      <c r="J25" s="203"/>
      <c r="L25" s="48"/>
    </row>
    <row r="26" spans="1:12" ht="27.95" customHeight="1">
      <c r="A26" s="135"/>
      <c r="B26" s="1921"/>
      <c r="C26" s="96"/>
      <c r="D26" s="1913"/>
      <c r="E26" s="292"/>
      <c r="F26" s="463"/>
      <c r="G26" s="292"/>
      <c r="H26" s="203"/>
      <c r="I26" s="203"/>
      <c r="J26" s="203"/>
      <c r="L26" s="48"/>
    </row>
    <row r="27" spans="1:12" ht="27.95" customHeight="1">
      <c r="A27" s="135"/>
      <c r="B27" s="1921"/>
      <c r="C27" s="96"/>
      <c r="D27" s="1913"/>
      <c r="E27" s="292"/>
      <c r="F27" s="463"/>
      <c r="G27" s="292"/>
      <c r="H27" s="203"/>
      <c r="I27" s="203"/>
      <c r="J27" s="203"/>
      <c r="L27" s="48"/>
    </row>
    <row r="28" spans="1:12" ht="27.95" customHeight="1">
      <c r="A28" s="135"/>
      <c r="B28" s="1921"/>
      <c r="C28" s="96"/>
      <c r="D28" s="1913"/>
      <c r="E28" s="292"/>
      <c r="F28" s="463"/>
      <c r="G28" s="292"/>
      <c r="H28" s="203"/>
      <c r="I28" s="203"/>
      <c r="J28" s="203"/>
      <c r="L28" s="48"/>
    </row>
    <row r="29" spans="1:12" ht="27.95" customHeight="1">
      <c r="A29" s="135"/>
      <c r="B29" s="1921"/>
      <c r="C29" s="96"/>
      <c r="D29" s="1913"/>
      <c r="E29" s="292"/>
      <c r="F29" s="463"/>
      <c r="G29" s="292"/>
      <c r="H29" s="203"/>
      <c r="I29" s="203"/>
      <c r="J29" s="203"/>
      <c r="L29" s="48"/>
    </row>
    <row r="30" spans="1:12" ht="27.95" customHeight="1">
      <c r="A30" s="135"/>
      <c r="B30" s="1921"/>
      <c r="C30" s="96"/>
      <c r="D30" s="1913"/>
      <c r="E30" s="292"/>
      <c r="F30" s="463"/>
      <c r="G30" s="292"/>
      <c r="H30" s="203"/>
      <c r="I30" s="203"/>
      <c r="J30" s="203"/>
      <c r="L30" s="48"/>
    </row>
    <row r="31" spans="1:12" ht="27.95" customHeight="1">
      <c r="A31" s="2275"/>
      <c r="B31" s="369"/>
      <c r="C31" s="469"/>
      <c r="D31" s="370"/>
      <c r="E31" s="306"/>
      <c r="F31" s="2276"/>
      <c r="G31" s="306"/>
      <c r="H31" s="204"/>
      <c r="I31" s="204"/>
      <c r="J31" s="204"/>
      <c r="L31" s="48"/>
    </row>
    <row r="32" spans="1:12" ht="27.95" customHeight="1">
      <c r="A32" s="2277" t="s">
        <v>682</v>
      </c>
      <c r="B32" s="2278" t="s">
        <v>615</v>
      </c>
      <c r="C32" s="2279"/>
      <c r="D32" s="2279"/>
      <c r="E32" s="338" t="s">
        <v>24</v>
      </c>
      <c r="F32" s="338" t="s">
        <v>43</v>
      </c>
      <c r="G32" s="338" t="s">
        <v>44</v>
      </c>
      <c r="H32" s="2280"/>
      <c r="I32" s="2280"/>
      <c r="J32" s="2280"/>
      <c r="L32" s="48"/>
    </row>
    <row r="33" spans="1:12" ht="27.95" customHeight="1">
      <c r="A33" s="1114" t="s">
        <v>613</v>
      </c>
      <c r="B33" s="1116" t="s">
        <v>616</v>
      </c>
      <c r="C33" s="1117"/>
      <c r="D33" s="1117"/>
      <c r="E33" s="292" t="s">
        <v>45</v>
      </c>
      <c r="F33" s="292"/>
      <c r="G33" s="292" t="s">
        <v>46</v>
      </c>
      <c r="H33" s="203"/>
      <c r="I33" s="203"/>
      <c r="J33" s="203"/>
      <c r="L33" s="1285"/>
    </row>
    <row r="34" spans="1:12" ht="27.95" customHeight="1">
      <c r="A34" s="1115" t="s">
        <v>614</v>
      </c>
      <c r="B34" s="1113" t="s">
        <v>684</v>
      </c>
      <c r="C34" s="1119"/>
      <c r="D34" s="1119"/>
      <c r="E34" s="292" t="s">
        <v>44</v>
      </c>
      <c r="F34" s="292"/>
      <c r="G34" s="292"/>
      <c r="H34" s="203"/>
      <c r="I34" s="203"/>
      <c r="J34" s="203"/>
      <c r="L34" s="1285"/>
    </row>
    <row r="35" spans="1:12" ht="27.95" customHeight="1">
      <c r="A35" s="1425"/>
      <c r="B35" s="1118" t="s">
        <v>617</v>
      </c>
      <c r="C35" s="1119"/>
      <c r="D35" s="1119"/>
      <c r="E35" s="292"/>
      <c r="F35" s="463"/>
      <c r="G35" s="292"/>
      <c r="H35" s="203"/>
      <c r="I35" s="203"/>
      <c r="J35" s="203"/>
      <c r="L35" s="1831"/>
    </row>
    <row r="36" spans="1:12" ht="27.95" customHeight="1">
      <c r="A36" s="135"/>
      <c r="B36" s="1120" t="s">
        <v>55</v>
      </c>
      <c r="C36" s="1121">
        <v>12</v>
      </c>
      <c r="D36" s="1122" t="s">
        <v>618</v>
      </c>
      <c r="E36" s="292"/>
      <c r="F36" s="463"/>
      <c r="G36" s="292"/>
      <c r="H36" s="247">
        <v>0</v>
      </c>
      <c r="I36" s="247">
        <v>0</v>
      </c>
      <c r="J36" s="247">
        <v>0</v>
      </c>
      <c r="L36" s="1285"/>
    </row>
    <row r="37" spans="1:12" ht="27.95" customHeight="1">
      <c r="A37" s="135"/>
      <c r="B37" s="1120" t="s">
        <v>291</v>
      </c>
      <c r="C37" s="1121">
        <v>12</v>
      </c>
      <c r="D37" s="1122" t="s">
        <v>618</v>
      </c>
      <c r="E37" s="292"/>
      <c r="F37" s="463"/>
      <c r="G37" s="292"/>
      <c r="H37" s="247">
        <v>0</v>
      </c>
      <c r="I37" s="247">
        <v>0</v>
      </c>
      <c r="J37" s="247">
        <v>0</v>
      </c>
      <c r="L37" s="1285"/>
    </row>
    <row r="38" spans="1:12" ht="27.95" customHeight="1">
      <c r="A38" s="135"/>
      <c r="B38" s="1120" t="s">
        <v>162</v>
      </c>
      <c r="C38" s="1121">
        <v>12</v>
      </c>
      <c r="D38" s="1122" t="s">
        <v>618</v>
      </c>
      <c r="E38" s="292"/>
      <c r="F38" s="463"/>
      <c r="G38" s="292"/>
      <c r="H38" s="247">
        <v>0</v>
      </c>
      <c r="I38" s="247">
        <v>0</v>
      </c>
      <c r="J38" s="247">
        <v>0</v>
      </c>
      <c r="L38" s="1285"/>
    </row>
    <row r="39" spans="1:12" ht="27.95" customHeight="1">
      <c r="A39" s="135"/>
      <c r="B39" s="1120" t="s">
        <v>197</v>
      </c>
      <c r="C39" s="1121">
        <f>SUM(C36:C38)</f>
        <v>36</v>
      </c>
      <c r="D39" s="1122" t="s">
        <v>618</v>
      </c>
      <c r="E39" s="292"/>
      <c r="F39" s="463"/>
      <c r="G39" s="292"/>
      <c r="H39" s="247">
        <v>0</v>
      </c>
      <c r="I39" s="247">
        <v>0</v>
      </c>
      <c r="J39" s="247">
        <v>0</v>
      </c>
      <c r="L39" s="1285"/>
    </row>
    <row r="40" spans="1:12" ht="27.95" customHeight="1">
      <c r="A40" s="135"/>
      <c r="B40" s="1120"/>
      <c r="C40" s="1121"/>
      <c r="D40" s="1125"/>
      <c r="E40" s="292"/>
      <c r="F40" s="463"/>
      <c r="G40" s="292"/>
      <c r="H40" s="247"/>
      <c r="I40" s="247"/>
      <c r="J40" s="247"/>
      <c r="L40" s="1285"/>
    </row>
    <row r="41" spans="1:12" ht="27.95" customHeight="1">
      <c r="A41" s="135"/>
      <c r="B41" s="1113" t="s">
        <v>685</v>
      </c>
      <c r="C41" s="1119"/>
      <c r="D41" s="1119"/>
      <c r="E41" s="292" t="s">
        <v>24</v>
      </c>
      <c r="F41" s="292" t="s">
        <v>43</v>
      </c>
      <c r="G41" s="292" t="s">
        <v>44</v>
      </c>
      <c r="H41" s="203"/>
      <c r="I41" s="203"/>
      <c r="J41" s="203"/>
      <c r="L41" s="1285"/>
    </row>
    <row r="42" spans="1:12" ht="27.95" customHeight="1">
      <c r="A42" s="1383"/>
      <c r="B42" s="1118" t="s">
        <v>877</v>
      </c>
      <c r="C42" s="1119"/>
      <c r="D42" s="1119"/>
      <c r="E42" s="292" t="s">
        <v>45</v>
      </c>
      <c r="F42" s="292"/>
      <c r="G42" s="292" t="s">
        <v>46</v>
      </c>
      <c r="H42" s="203"/>
      <c r="I42" s="203"/>
      <c r="J42" s="203"/>
      <c r="L42" s="1285"/>
    </row>
    <row r="43" spans="1:12" ht="27.95" customHeight="1">
      <c r="A43" s="135"/>
      <c r="B43" s="1118" t="s">
        <v>619</v>
      </c>
      <c r="C43" s="1119"/>
      <c r="D43" s="1119"/>
      <c r="E43" s="292" t="s">
        <v>44</v>
      </c>
      <c r="F43" s="292"/>
      <c r="G43" s="292"/>
      <c r="H43" s="203"/>
      <c r="I43" s="203"/>
      <c r="J43" s="203"/>
      <c r="L43" s="1832"/>
    </row>
    <row r="44" spans="1:12" ht="27.95" customHeight="1">
      <c r="A44" s="135"/>
      <c r="B44" s="1120" t="s">
        <v>55</v>
      </c>
      <c r="C44" s="1121">
        <v>1</v>
      </c>
      <c r="D44" s="1122" t="s">
        <v>127</v>
      </c>
      <c r="E44" s="292"/>
      <c r="F44" s="463"/>
      <c r="G44" s="292"/>
      <c r="H44" s="247">
        <v>0</v>
      </c>
      <c r="I44" s="247">
        <v>0</v>
      </c>
      <c r="J44" s="247">
        <v>0</v>
      </c>
      <c r="L44" s="1285"/>
    </row>
    <row r="45" spans="1:12" ht="27.95" customHeight="1">
      <c r="A45" s="135"/>
      <c r="B45" s="1120" t="s">
        <v>291</v>
      </c>
      <c r="C45" s="1121">
        <v>1</v>
      </c>
      <c r="D45" s="1122" t="s">
        <v>127</v>
      </c>
      <c r="E45" s="292"/>
      <c r="F45" s="463"/>
      <c r="G45" s="292"/>
      <c r="H45" s="247">
        <v>0</v>
      </c>
      <c r="I45" s="247">
        <v>0</v>
      </c>
      <c r="J45" s="247">
        <v>0</v>
      </c>
      <c r="L45" s="1285"/>
    </row>
    <row r="46" spans="1:12" ht="27.95" customHeight="1">
      <c r="A46" s="135"/>
      <c r="B46" s="1120" t="s">
        <v>162</v>
      </c>
      <c r="C46" s="1121">
        <v>1</v>
      </c>
      <c r="D46" s="1122" t="s">
        <v>127</v>
      </c>
      <c r="E46" s="292"/>
      <c r="F46" s="463"/>
      <c r="G46" s="292"/>
      <c r="H46" s="247">
        <v>0</v>
      </c>
      <c r="I46" s="247">
        <v>0</v>
      </c>
      <c r="J46" s="247">
        <v>0</v>
      </c>
      <c r="L46" s="1285"/>
    </row>
    <row r="47" spans="1:12" ht="27.95" customHeight="1">
      <c r="A47" s="135"/>
      <c r="B47" s="1120" t="s">
        <v>197</v>
      </c>
      <c r="C47" s="1121">
        <v>1</v>
      </c>
      <c r="D47" s="1122" t="s">
        <v>127</v>
      </c>
      <c r="E47" s="292"/>
      <c r="F47" s="463"/>
      <c r="G47" s="292"/>
      <c r="H47" s="247">
        <v>0</v>
      </c>
      <c r="I47" s="247">
        <v>0</v>
      </c>
      <c r="J47" s="247">
        <v>0</v>
      </c>
      <c r="L47" s="1285"/>
    </row>
    <row r="48" spans="1:12" ht="27.95" customHeight="1">
      <c r="A48" s="135"/>
      <c r="B48" s="1106"/>
      <c r="C48" s="1121"/>
      <c r="D48" s="1108"/>
      <c r="E48" s="292"/>
      <c r="F48" s="463"/>
      <c r="G48" s="292"/>
      <c r="H48" s="203"/>
      <c r="I48" s="203"/>
      <c r="J48" s="203"/>
      <c r="L48" s="1285"/>
    </row>
    <row r="49" spans="1:12" ht="27.95" customHeight="1">
      <c r="A49" s="135"/>
      <c r="B49" s="1113" t="s">
        <v>686</v>
      </c>
      <c r="C49" s="1119"/>
      <c r="D49" s="1124"/>
      <c r="E49" s="292" t="s">
        <v>24</v>
      </c>
      <c r="F49" s="292" t="s">
        <v>43</v>
      </c>
      <c r="G49" s="292" t="s">
        <v>44</v>
      </c>
      <c r="H49" s="203"/>
      <c r="I49" s="203"/>
      <c r="J49" s="203"/>
      <c r="L49" s="1285"/>
    </row>
    <row r="50" spans="1:12" ht="27.95" customHeight="1">
      <c r="A50" s="135"/>
      <c r="B50" s="1118" t="s">
        <v>687</v>
      </c>
      <c r="C50" s="1119"/>
      <c r="D50" s="1119"/>
      <c r="E50" s="292" t="s">
        <v>45</v>
      </c>
      <c r="F50" s="292"/>
      <c r="G50" s="292" t="s">
        <v>46</v>
      </c>
      <c r="H50" s="203"/>
      <c r="I50" s="203"/>
      <c r="J50" s="203"/>
      <c r="L50" s="1285"/>
    </row>
    <row r="51" spans="1:12" ht="27.95" customHeight="1">
      <c r="A51" s="135"/>
      <c r="B51" s="1118" t="s">
        <v>620</v>
      </c>
      <c r="C51" s="1119"/>
      <c r="D51" s="1119"/>
      <c r="E51" s="292" t="s">
        <v>44</v>
      </c>
      <c r="F51" s="292"/>
      <c r="G51" s="292"/>
      <c r="H51" s="203"/>
      <c r="I51" s="203"/>
      <c r="J51" s="203"/>
      <c r="L51" s="1285"/>
    </row>
    <row r="52" spans="1:12" ht="27.95" customHeight="1">
      <c r="A52" s="135"/>
      <c r="B52" s="1120" t="s">
        <v>55</v>
      </c>
      <c r="C52" s="1121">
        <v>1</v>
      </c>
      <c r="D52" s="1122" t="s">
        <v>127</v>
      </c>
      <c r="E52" s="292"/>
      <c r="F52" s="463"/>
      <c r="G52" s="292"/>
      <c r="H52" s="247">
        <v>0</v>
      </c>
      <c r="I52" s="247">
        <v>0</v>
      </c>
      <c r="J52" s="247">
        <v>0</v>
      </c>
      <c r="L52" s="1285"/>
    </row>
    <row r="53" spans="1:12" ht="27.95" customHeight="1">
      <c r="A53" s="135"/>
      <c r="B53" s="1120" t="s">
        <v>291</v>
      </c>
      <c r="C53" s="1121">
        <v>1</v>
      </c>
      <c r="D53" s="1122" t="s">
        <v>127</v>
      </c>
      <c r="E53" s="292"/>
      <c r="F53" s="463"/>
      <c r="G53" s="292"/>
      <c r="H53" s="247">
        <v>0</v>
      </c>
      <c r="I53" s="247">
        <v>0</v>
      </c>
      <c r="J53" s="247">
        <v>0</v>
      </c>
      <c r="L53" s="1285"/>
    </row>
    <row r="54" spans="1:12" ht="27.95" customHeight="1">
      <c r="A54" s="135"/>
      <c r="B54" s="1120" t="s">
        <v>162</v>
      </c>
      <c r="C54" s="1121">
        <v>1</v>
      </c>
      <c r="D54" s="1122" t="s">
        <v>127</v>
      </c>
      <c r="E54" s="292"/>
      <c r="F54" s="463"/>
      <c r="G54" s="292"/>
      <c r="H54" s="247">
        <v>0</v>
      </c>
      <c r="I54" s="247">
        <v>0</v>
      </c>
      <c r="J54" s="247">
        <v>0</v>
      </c>
      <c r="L54" s="1285"/>
    </row>
    <row r="55" spans="1:12" ht="27.95" customHeight="1">
      <c r="A55" s="135"/>
      <c r="B55" s="1120" t="s">
        <v>197</v>
      </c>
      <c r="C55" s="1121">
        <v>3</v>
      </c>
      <c r="D55" s="1122" t="s">
        <v>127</v>
      </c>
      <c r="E55" s="292"/>
      <c r="F55" s="463"/>
      <c r="G55" s="292"/>
      <c r="H55" s="247">
        <v>0</v>
      </c>
      <c r="I55" s="247">
        <v>0</v>
      </c>
      <c r="J55" s="247">
        <v>0</v>
      </c>
      <c r="L55" s="1285"/>
    </row>
    <row r="56" spans="1:12" ht="27.95" customHeight="1">
      <c r="A56" s="135"/>
      <c r="B56" s="1120"/>
      <c r="C56" s="1121"/>
      <c r="D56" s="1125"/>
      <c r="E56" s="292"/>
      <c r="F56" s="463"/>
      <c r="G56" s="292"/>
      <c r="H56" s="247"/>
      <c r="I56" s="247"/>
      <c r="J56" s="247"/>
      <c r="L56" s="1285"/>
    </row>
    <row r="57" spans="1:12" ht="27.95" customHeight="1">
      <c r="A57" s="1383"/>
      <c r="B57" s="1118" t="s">
        <v>878</v>
      </c>
      <c r="C57" s="1119"/>
      <c r="D57" s="1119"/>
      <c r="E57" s="292" t="s">
        <v>24</v>
      </c>
      <c r="F57" s="292" t="s">
        <v>43</v>
      </c>
      <c r="G57" s="292" t="s">
        <v>44</v>
      </c>
      <c r="H57" s="203"/>
      <c r="I57" s="203"/>
      <c r="J57" s="203"/>
      <c r="L57" s="1285"/>
    </row>
    <row r="58" spans="1:12" ht="27.95" customHeight="1">
      <c r="A58" s="135"/>
      <c r="B58" s="1120" t="s">
        <v>55</v>
      </c>
      <c r="C58" s="1121">
        <v>1</v>
      </c>
      <c r="D58" s="1122" t="s">
        <v>127</v>
      </c>
      <c r="E58" s="292" t="s">
        <v>45</v>
      </c>
      <c r="F58" s="292"/>
      <c r="G58" s="292" t="s">
        <v>46</v>
      </c>
      <c r="H58" s="247">
        <v>0</v>
      </c>
      <c r="I58" s="247">
        <v>0</v>
      </c>
      <c r="J58" s="247">
        <v>0</v>
      </c>
      <c r="L58" s="1833"/>
    </row>
    <row r="59" spans="1:12" ht="27.95" customHeight="1">
      <c r="A59" s="135"/>
      <c r="B59" s="1120" t="s">
        <v>291</v>
      </c>
      <c r="C59" s="1121">
        <v>1</v>
      </c>
      <c r="D59" s="1122" t="s">
        <v>127</v>
      </c>
      <c r="E59" s="292" t="s">
        <v>44</v>
      </c>
      <c r="F59" s="292"/>
      <c r="G59" s="292"/>
      <c r="H59" s="247">
        <v>0</v>
      </c>
      <c r="I59" s="247">
        <v>0</v>
      </c>
      <c r="J59" s="247">
        <v>0</v>
      </c>
      <c r="L59" s="1285"/>
    </row>
    <row r="60" spans="1:12" ht="27.95" customHeight="1">
      <c r="A60" s="135"/>
      <c r="B60" s="1120" t="s">
        <v>162</v>
      </c>
      <c r="C60" s="1121">
        <v>1</v>
      </c>
      <c r="D60" s="1122" t="s">
        <v>127</v>
      </c>
      <c r="E60" s="292"/>
      <c r="F60" s="463"/>
      <c r="G60" s="292"/>
      <c r="H60" s="247">
        <v>0</v>
      </c>
      <c r="I60" s="247">
        <v>0</v>
      </c>
      <c r="J60" s="247">
        <v>0</v>
      </c>
      <c r="L60" s="1285"/>
    </row>
    <row r="61" spans="1:12" ht="27.95" customHeight="1">
      <c r="A61" s="135"/>
      <c r="B61" s="1120" t="s">
        <v>197</v>
      </c>
      <c r="C61" s="1121">
        <v>3</v>
      </c>
      <c r="D61" s="1122" t="s">
        <v>127</v>
      </c>
      <c r="E61" s="292"/>
      <c r="F61" s="463"/>
      <c r="G61" s="292"/>
      <c r="H61" s="247">
        <v>0</v>
      </c>
      <c r="I61" s="247">
        <v>0</v>
      </c>
      <c r="J61" s="247">
        <v>0</v>
      </c>
      <c r="L61" s="1285"/>
    </row>
    <row r="62" spans="1:12" ht="27.95" customHeight="1">
      <c r="A62" s="2275"/>
      <c r="B62" s="2088"/>
      <c r="C62" s="2281"/>
      <c r="D62" s="2160"/>
      <c r="E62" s="306"/>
      <c r="F62" s="2276"/>
      <c r="G62" s="306"/>
      <c r="H62" s="204"/>
      <c r="I62" s="204"/>
      <c r="J62" s="204"/>
      <c r="L62" s="1285"/>
    </row>
    <row r="63" spans="1:12" ht="27.95" customHeight="1">
      <c r="A63" s="2277" t="s">
        <v>682</v>
      </c>
      <c r="B63" s="2284" t="s">
        <v>688</v>
      </c>
      <c r="C63" s="2285"/>
      <c r="D63" s="2285"/>
      <c r="E63" s="338" t="s">
        <v>24</v>
      </c>
      <c r="F63" s="338" t="s">
        <v>43</v>
      </c>
      <c r="G63" s="338" t="s">
        <v>44</v>
      </c>
      <c r="H63" s="2280"/>
      <c r="I63" s="2280"/>
      <c r="J63" s="2280"/>
      <c r="L63" s="1285"/>
    </row>
    <row r="64" spans="1:12" ht="27.95" customHeight="1">
      <c r="A64" s="1114" t="s">
        <v>613</v>
      </c>
      <c r="B64" s="1113" t="s">
        <v>689</v>
      </c>
      <c r="C64" s="1119"/>
      <c r="D64" s="1119"/>
      <c r="E64" s="292" t="s">
        <v>45</v>
      </c>
      <c r="F64" s="292"/>
      <c r="G64" s="292" t="s">
        <v>46</v>
      </c>
      <c r="H64" s="203"/>
      <c r="I64" s="203"/>
      <c r="J64" s="203"/>
      <c r="L64" s="1834"/>
    </row>
    <row r="65" spans="1:12" ht="27.95" customHeight="1">
      <c r="A65" s="1115" t="s">
        <v>683</v>
      </c>
      <c r="B65" s="1118" t="s">
        <v>621</v>
      </c>
      <c r="C65" s="1119"/>
      <c r="D65" s="1119"/>
      <c r="E65" s="292" t="s">
        <v>44</v>
      </c>
      <c r="F65" s="292"/>
      <c r="G65" s="292"/>
      <c r="H65" s="203"/>
      <c r="I65" s="203"/>
      <c r="J65" s="203"/>
      <c r="L65" s="1835"/>
    </row>
    <row r="66" spans="1:12" ht="27.95" customHeight="1">
      <c r="A66" s="135"/>
      <c r="B66" s="1120" t="s">
        <v>55</v>
      </c>
      <c r="C66" s="1121">
        <v>1</v>
      </c>
      <c r="D66" s="1122" t="s">
        <v>127</v>
      </c>
      <c r="E66" s="292"/>
      <c r="F66" s="463"/>
      <c r="G66" s="292"/>
      <c r="H66" s="247">
        <v>0</v>
      </c>
      <c r="I66" s="247">
        <v>0</v>
      </c>
      <c r="J66" s="247">
        <v>0</v>
      </c>
      <c r="L66" s="52"/>
    </row>
    <row r="67" spans="1:12" ht="27.95" customHeight="1">
      <c r="A67" s="135"/>
      <c r="B67" s="1120" t="s">
        <v>291</v>
      </c>
      <c r="C67" s="1121">
        <v>1</v>
      </c>
      <c r="D67" s="1122" t="s">
        <v>127</v>
      </c>
      <c r="E67" s="292"/>
      <c r="F67" s="463"/>
      <c r="G67" s="292"/>
      <c r="H67" s="247">
        <v>0</v>
      </c>
      <c r="I67" s="247">
        <v>0</v>
      </c>
      <c r="J67" s="247">
        <v>0</v>
      </c>
      <c r="L67" s="48"/>
    </row>
    <row r="68" spans="1:12" ht="27.95" customHeight="1">
      <c r="A68" s="135"/>
      <c r="B68" s="1120" t="s">
        <v>162</v>
      </c>
      <c r="C68" s="1121">
        <v>1</v>
      </c>
      <c r="D68" s="1122" t="s">
        <v>127</v>
      </c>
      <c r="E68" s="292"/>
      <c r="F68" s="463"/>
      <c r="G68" s="292"/>
      <c r="H68" s="247">
        <v>0</v>
      </c>
      <c r="I68" s="247">
        <v>0</v>
      </c>
      <c r="J68" s="247">
        <v>0</v>
      </c>
    </row>
    <row r="69" spans="1:12" ht="27.95" customHeight="1">
      <c r="A69" s="135"/>
      <c r="B69" s="1120" t="s">
        <v>197</v>
      </c>
      <c r="C69" s="1121">
        <v>3</v>
      </c>
      <c r="D69" s="1122" t="s">
        <v>127</v>
      </c>
      <c r="E69" s="292"/>
      <c r="F69" s="463"/>
      <c r="G69" s="292"/>
      <c r="H69" s="247">
        <v>0</v>
      </c>
      <c r="I69" s="247">
        <v>0</v>
      </c>
      <c r="J69" s="247">
        <v>0</v>
      </c>
    </row>
    <row r="70" spans="1:12" ht="27.95" customHeight="1">
      <c r="A70" s="135"/>
      <c r="B70" s="1106"/>
      <c r="C70" s="1121"/>
      <c r="D70" s="1108"/>
      <c r="E70" s="292"/>
      <c r="F70" s="463"/>
      <c r="G70" s="292"/>
      <c r="H70" s="203"/>
      <c r="I70" s="203"/>
      <c r="J70" s="203"/>
    </row>
    <row r="71" spans="1:12" ht="27.95" customHeight="1">
      <c r="A71" s="135"/>
      <c r="B71" s="1259" t="s">
        <v>690</v>
      </c>
      <c r="C71" s="1123"/>
      <c r="D71" s="1123"/>
      <c r="E71" s="292" t="s">
        <v>24</v>
      </c>
      <c r="F71" s="292" t="s">
        <v>43</v>
      </c>
      <c r="G71" s="292" t="s">
        <v>44</v>
      </c>
      <c r="H71" s="203"/>
      <c r="I71" s="203"/>
      <c r="J71" s="203"/>
      <c r="L71" s="1094"/>
    </row>
    <row r="72" spans="1:12" ht="27.95" customHeight="1">
      <c r="A72" s="135"/>
      <c r="B72" s="1259" t="s">
        <v>292</v>
      </c>
      <c r="C72" s="1123"/>
      <c r="D72" s="1123"/>
      <c r="E72" s="292" t="s">
        <v>45</v>
      </c>
      <c r="F72" s="292"/>
      <c r="G72" s="292" t="s">
        <v>46</v>
      </c>
      <c r="H72" s="203"/>
      <c r="I72" s="203"/>
      <c r="J72" s="203"/>
    </row>
    <row r="73" spans="1:12" ht="27.95" customHeight="1">
      <c r="A73" s="135"/>
      <c r="B73" s="323" t="s">
        <v>55</v>
      </c>
      <c r="C73" s="1133">
        <v>1</v>
      </c>
      <c r="D73" s="1260" t="s">
        <v>127</v>
      </c>
      <c r="E73" s="292" t="s">
        <v>44</v>
      </c>
      <c r="F73" s="292"/>
      <c r="G73" s="292"/>
      <c r="H73" s="247">
        <v>0</v>
      </c>
      <c r="I73" s="247">
        <v>0</v>
      </c>
      <c r="J73" s="247">
        <v>0</v>
      </c>
    </row>
    <row r="74" spans="1:12" ht="27.95" customHeight="1">
      <c r="A74" s="188"/>
      <c r="B74" s="323" t="s">
        <v>291</v>
      </c>
      <c r="C74" s="1133">
        <v>1</v>
      </c>
      <c r="D74" s="1260" t="s">
        <v>127</v>
      </c>
      <c r="E74" s="292"/>
      <c r="F74" s="463"/>
      <c r="G74" s="292"/>
      <c r="H74" s="247">
        <v>0</v>
      </c>
      <c r="I74" s="247">
        <v>0</v>
      </c>
      <c r="J74" s="247">
        <v>0</v>
      </c>
    </row>
    <row r="75" spans="1:12" ht="27.95" customHeight="1">
      <c r="A75" s="135"/>
      <c r="B75" s="323" t="s">
        <v>162</v>
      </c>
      <c r="C75" s="1133">
        <v>1</v>
      </c>
      <c r="D75" s="1260" t="s">
        <v>127</v>
      </c>
      <c r="E75" s="292"/>
      <c r="F75" s="463"/>
      <c r="G75" s="292"/>
      <c r="H75" s="247">
        <v>0</v>
      </c>
      <c r="I75" s="247">
        <v>0</v>
      </c>
      <c r="J75" s="247">
        <v>0</v>
      </c>
    </row>
    <row r="76" spans="1:12" ht="27.95" customHeight="1">
      <c r="A76" s="135"/>
      <c r="B76" s="84" t="s">
        <v>197</v>
      </c>
      <c r="C76" s="1133">
        <v>3</v>
      </c>
      <c r="D76" s="1260" t="s">
        <v>127</v>
      </c>
      <c r="E76" s="292"/>
      <c r="F76" s="463"/>
      <c r="G76" s="292"/>
      <c r="H76" s="247">
        <v>0</v>
      </c>
      <c r="I76" s="247">
        <v>0</v>
      </c>
      <c r="J76" s="247">
        <v>0</v>
      </c>
    </row>
    <row r="77" spans="1:12" ht="27.95" customHeight="1">
      <c r="A77" s="566"/>
      <c r="B77" s="641"/>
      <c r="C77" s="642"/>
      <c r="D77" s="642"/>
      <c r="E77" s="573"/>
      <c r="F77" s="292"/>
      <c r="G77" s="292"/>
      <c r="H77" s="69"/>
      <c r="I77" s="464"/>
      <c r="J77" s="21"/>
    </row>
    <row r="78" spans="1:12" ht="27.95" customHeight="1">
      <c r="A78" s="644"/>
      <c r="B78" s="645" t="s">
        <v>691</v>
      </c>
      <c r="C78" s="643"/>
      <c r="D78" s="643"/>
      <c r="E78" s="196"/>
      <c r="F78" s="196"/>
      <c r="G78" s="196"/>
      <c r="H78" s="8"/>
      <c r="I78" s="637"/>
      <c r="J78" s="47"/>
    </row>
    <row r="79" spans="1:12" ht="27.95" customHeight="1">
      <c r="A79" s="646"/>
      <c r="B79" s="1113" t="s">
        <v>879</v>
      </c>
      <c r="C79" s="643"/>
      <c r="D79" s="643"/>
      <c r="E79" s="196"/>
      <c r="F79" s="196"/>
      <c r="G79" s="196"/>
      <c r="H79" s="8"/>
      <c r="I79" s="637"/>
      <c r="J79" s="47"/>
    </row>
    <row r="80" spans="1:12" ht="27.95" customHeight="1">
      <c r="A80" s="465"/>
      <c r="B80" s="1921" t="s">
        <v>139</v>
      </c>
      <c r="C80" s="96" t="s">
        <v>228</v>
      </c>
      <c r="D80" s="1914"/>
      <c r="E80" s="292" t="s">
        <v>24</v>
      </c>
      <c r="F80" s="292" t="s">
        <v>43</v>
      </c>
      <c r="G80" s="292" t="s">
        <v>44</v>
      </c>
      <c r="H80" s="247">
        <v>0</v>
      </c>
      <c r="I80" s="247">
        <v>0</v>
      </c>
      <c r="J80" s="247">
        <v>0</v>
      </c>
    </row>
    <row r="81" spans="1:13" ht="27.95" customHeight="1">
      <c r="A81" s="465"/>
      <c r="B81" s="1921" t="s">
        <v>128</v>
      </c>
      <c r="C81" s="96" t="s">
        <v>228</v>
      </c>
      <c r="D81" s="1914"/>
      <c r="E81" s="292" t="s">
        <v>45</v>
      </c>
      <c r="F81" s="292"/>
      <c r="G81" s="292" t="s">
        <v>46</v>
      </c>
      <c r="H81" s="247">
        <v>0</v>
      </c>
      <c r="I81" s="247">
        <v>0</v>
      </c>
      <c r="J81" s="247">
        <v>0</v>
      </c>
    </row>
    <row r="82" spans="1:13" ht="27.95" customHeight="1">
      <c r="A82" s="465"/>
      <c r="B82" s="1921" t="s">
        <v>126</v>
      </c>
      <c r="C82" s="96" t="s">
        <v>228</v>
      </c>
      <c r="D82" s="1914"/>
      <c r="E82" s="292" t="s">
        <v>44</v>
      </c>
      <c r="F82" s="292"/>
      <c r="G82" s="292"/>
      <c r="H82" s="247">
        <v>0</v>
      </c>
      <c r="I82" s="247">
        <v>0</v>
      </c>
      <c r="J82" s="247">
        <v>0</v>
      </c>
    </row>
    <row r="83" spans="1:13" ht="27.95" customHeight="1">
      <c r="A83" s="465"/>
      <c r="B83" s="1921" t="s">
        <v>66</v>
      </c>
      <c r="C83" s="96">
        <v>1</v>
      </c>
      <c r="D83" s="1914" t="s">
        <v>266</v>
      </c>
      <c r="E83" s="466"/>
      <c r="F83" s="467"/>
      <c r="G83" s="466"/>
      <c r="H83" s="247">
        <v>0</v>
      </c>
      <c r="I83" s="247">
        <v>0</v>
      </c>
      <c r="J83" s="247">
        <v>0</v>
      </c>
    </row>
    <row r="84" spans="1:13" ht="27.95" customHeight="1">
      <c r="A84" s="465"/>
      <c r="B84" s="1921"/>
      <c r="C84" s="96"/>
      <c r="D84" s="1914"/>
      <c r="E84" s="466"/>
      <c r="F84" s="467"/>
      <c r="G84" s="466"/>
      <c r="H84" s="247"/>
      <c r="I84" s="247"/>
      <c r="J84" s="247"/>
    </row>
    <row r="85" spans="1:13" ht="27.95" customHeight="1">
      <c r="A85" s="465"/>
      <c r="B85" s="1921"/>
      <c r="C85" s="96"/>
      <c r="D85" s="1914"/>
      <c r="E85" s="466"/>
      <c r="F85" s="467"/>
      <c r="G85" s="466"/>
      <c r="H85" s="247"/>
      <c r="I85" s="247"/>
      <c r="J85" s="247"/>
      <c r="L85" s="53"/>
      <c r="M85" s="48"/>
    </row>
    <row r="86" spans="1:13" ht="27.95" customHeight="1">
      <c r="A86" s="465"/>
      <c r="B86" s="1921"/>
      <c r="C86" s="96"/>
      <c r="D86" s="1914"/>
      <c r="E86" s="466"/>
      <c r="F86" s="467"/>
      <c r="G86" s="466"/>
      <c r="H86" s="247"/>
      <c r="I86" s="247"/>
      <c r="J86" s="247"/>
      <c r="L86" s="53"/>
      <c r="M86" s="48"/>
    </row>
    <row r="87" spans="1:13" ht="27.95" customHeight="1">
      <c r="A87" s="465"/>
      <c r="B87" s="1921"/>
      <c r="C87" s="96"/>
      <c r="D87" s="1914"/>
      <c r="E87" s="466"/>
      <c r="F87" s="467"/>
      <c r="G87" s="466"/>
      <c r="H87" s="247"/>
      <c r="I87" s="247"/>
      <c r="J87" s="247"/>
      <c r="L87" s="53"/>
      <c r="M87" s="48"/>
    </row>
    <row r="88" spans="1:13" ht="27.95" customHeight="1">
      <c r="A88" s="465"/>
      <c r="B88" s="1921"/>
      <c r="C88" s="96"/>
      <c r="D88" s="1914"/>
      <c r="E88" s="466"/>
      <c r="F88" s="467"/>
      <c r="G88" s="466"/>
      <c r="H88" s="247"/>
      <c r="I88" s="247"/>
      <c r="J88" s="247"/>
      <c r="L88" s="53"/>
      <c r="M88" s="48"/>
    </row>
    <row r="89" spans="1:13" ht="27.95" customHeight="1">
      <c r="A89" s="465"/>
      <c r="B89" s="1921"/>
      <c r="C89" s="96"/>
      <c r="D89" s="1914"/>
      <c r="E89" s="466"/>
      <c r="F89" s="467"/>
      <c r="G89" s="466"/>
      <c r="H89" s="247"/>
      <c r="I89" s="247"/>
      <c r="J89" s="247"/>
      <c r="L89" s="53"/>
      <c r="M89" s="48"/>
    </row>
    <row r="90" spans="1:13" ht="27.95" customHeight="1">
      <c r="A90" s="465"/>
      <c r="B90" s="1921"/>
      <c r="C90" s="96"/>
      <c r="D90" s="1914"/>
      <c r="E90" s="466"/>
      <c r="F90" s="467"/>
      <c r="G90" s="466"/>
      <c r="H90" s="247"/>
      <c r="I90" s="247"/>
      <c r="J90" s="247"/>
      <c r="L90" s="53"/>
      <c r="M90" s="48"/>
    </row>
    <row r="91" spans="1:13" ht="27.95" customHeight="1">
      <c r="A91" s="465"/>
      <c r="B91" s="1921"/>
      <c r="C91" s="96"/>
      <c r="D91" s="1914"/>
      <c r="E91" s="466"/>
      <c r="F91" s="467"/>
      <c r="G91" s="466"/>
      <c r="H91" s="247"/>
      <c r="I91" s="247"/>
      <c r="J91" s="247"/>
      <c r="L91" s="53"/>
      <c r="M91" s="48"/>
    </row>
    <row r="92" spans="1:13" ht="27.95" customHeight="1">
      <c r="A92" s="465"/>
      <c r="B92" s="1921"/>
      <c r="C92" s="96"/>
      <c r="D92" s="1914"/>
      <c r="E92" s="466"/>
      <c r="F92" s="467"/>
      <c r="G92" s="466"/>
      <c r="H92" s="247"/>
      <c r="I92" s="247"/>
      <c r="J92" s="247"/>
      <c r="L92" s="53"/>
      <c r="M92" s="48"/>
    </row>
    <row r="93" spans="1:13" ht="27.95" customHeight="1">
      <c r="A93" s="2286"/>
      <c r="B93" s="369"/>
      <c r="C93" s="469"/>
      <c r="D93" s="371"/>
      <c r="E93" s="2287"/>
      <c r="F93" s="2288"/>
      <c r="G93" s="2287"/>
      <c r="H93" s="442"/>
      <c r="I93" s="442"/>
      <c r="J93" s="442"/>
      <c r="L93" s="53"/>
      <c r="M93" s="48"/>
    </row>
    <row r="94" spans="1:13" ht="27.95" customHeight="1">
      <c r="A94" s="465"/>
      <c r="B94" s="337"/>
      <c r="C94" s="921"/>
      <c r="D94" s="476"/>
      <c r="E94" s="2282"/>
      <c r="F94" s="2283"/>
      <c r="G94" s="2282"/>
      <c r="H94" s="959"/>
      <c r="I94" s="959"/>
      <c r="J94" s="959"/>
      <c r="L94" s="53"/>
      <c r="M94" s="48"/>
    </row>
    <row r="95" spans="1:13" ht="27.95" customHeight="1">
      <c r="A95" s="468"/>
      <c r="B95" s="1051"/>
      <c r="C95" s="96"/>
      <c r="D95" s="1050"/>
      <c r="E95" s="466"/>
      <c r="F95" s="467"/>
      <c r="G95" s="466"/>
      <c r="H95" s="203"/>
      <c r="I95" s="203"/>
      <c r="J95" s="203"/>
      <c r="L95" s="53"/>
      <c r="M95" s="48"/>
    </row>
    <row r="96" spans="1:13" ht="27.95" customHeight="1">
      <c r="A96" s="468"/>
      <c r="B96" s="337"/>
      <c r="C96" s="921"/>
      <c r="D96" s="476"/>
      <c r="E96" s="466"/>
      <c r="F96" s="467"/>
      <c r="G96" s="466"/>
      <c r="H96" s="205"/>
      <c r="I96" s="205"/>
      <c r="J96" s="205"/>
      <c r="L96" s="53"/>
      <c r="M96" s="48"/>
    </row>
    <row r="97" spans="1:13" ht="27.95" customHeight="1">
      <c r="A97" s="922"/>
      <c r="B97" s="885"/>
      <c r="C97" s="923"/>
      <c r="D97" s="910"/>
      <c r="E97" s="924"/>
      <c r="F97" s="925"/>
      <c r="G97" s="924"/>
      <c r="H97" s="880"/>
      <c r="I97" s="880"/>
      <c r="J97" s="880"/>
      <c r="L97" s="53"/>
      <c r="M97" s="48"/>
    </row>
    <row r="98" spans="1:13" ht="27.95" customHeight="1">
      <c r="I98" s="13">
        <v>2</v>
      </c>
      <c r="J98" s="13">
        <v>8</v>
      </c>
    </row>
  </sheetData>
  <mergeCells count="15">
    <mergeCell ref="B16:D16"/>
    <mergeCell ref="H11:J11"/>
    <mergeCell ref="H12:J12"/>
    <mergeCell ref="B14:D14"/>
    <mergeCell ref="H14:J14"/>
    <mergeCell ref="B15:D15"/>
    <mergeCell ref="H15:J15"/>
    <mergeCell ref="H7:J7"/>
    <mergeCell ref="H8:J8"/>
    <mergeCell ref="H9:J9"/>
    <mergeCell ref="B1:D1"/>
    <mergeCell ref="B2:D2"/>
    <mergeCell ref="H3:J3"/>
    <mergeCell ref="H4:J4"/>
    <mergeCell ref="H6:J6"/>
  </mergeCells>
  <pageMargins left="0.59055118110236227" right="0.31496062992125984" top="0.59055118110236227" bottom="0.59055118110236227" header="0.31496062992125984" footer="0.31496062992125984"/>
  <pageSetup paperSize="9" scale="58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50021"/>
  </sheetPr>
  <dimension ref="A1:L66"/>
  <sheetViews>
    <sheetView view="pageBreakPreview" zoomScale="80" zoomScaleNormal="70" zoomScaleSheetLayoutView="80" workbookViewId="0">
      <selection activeCell="A31" sqref="A31:J60"/>
    </sheetView>
  </sheetViews>
  <sheetFormatPr defaultColWidth="9" defaultRowHeight="27.95" customHeight="1"/>
  <cols>
    <col min="1" max="1" width="55.5703125" style="13" customWidth="1"/>
    <col min="2" max="2" width="16.5703125" style="13" customWidth="1"/>
    <col min="3" max="3" width="13.5703125" style="13" customWidth="1"/>
    <col min="4" max="4" width="47.42578125" style="13" customWidth="1"/>
    <col min="5" max="7" width="14.5703125" style="13" customWidth="1"/>
    <col min="8" max="8" width="13.5703125" style="61" customWidth="1"/>
    <col min="9" max="10" width="13.5703125" style="13" customWidth="1"/>
    <col min="11" max="11" width="9" style="13"/>
    <col min="12" max="12" width="45" style="13" customWidth="1"/>
    <col min="13" max="16384" width="9" style="13"/>
  </cols>
  <sheetData>
    <row r="1" spans="1:11" ht="27.95" customHeight="1">
      <c r="A1" s="586" t="s">
        <v>694</v>
      </c>
      <c r="B1" s="470"/>
      <c r="C1" s="470" t="s">
        <v>253</v>
      </c>
      <c r="D1" s="470"/>
      <c r="E1" s="378"/>
      <c r="F1" s="379"/>
      <c r="G1" s="378"/>
      <c r="H1" s="380"/>
      <c r="I1" s="378"/>
      <c r="J1" s="378"/>
      <c r="K1" s="381"/>
    </row>
    <row r="2" spans="1:11" ht="27.95" customHeight="1">
      <c r="A2" s="587" t="s">
        <v>18</v>
      </c>
      <c r="B2" s="470"/>
      <c r="C2" s="470" t="s">
        <v>254</v>
      </c>
      <c r="D2" s="470"/>
      <c r="E2" s="378"/>
      <c r="F2" s="378"/>
      <c r="G2" s="378"/>
      <c r="H2" s="380"/>
      <c r="I2" s="378"/>
      <c r="J2" s="378"/>
      <c r="K2" s="381"/>
    </row>
    <row r="3" spans="1:11" ht="27.95" customHeight="1">
      <c r="A3" s="210" t="s">
        <v>1</v>
      </c>
      <c r="B3" s="272"/>
      <c r="C3" s="272" t="s">
        <v>75</v>
      </c>
      <c r="D3" s="272"/>
      <c r="E3" s="272" t="s">
        <v>2</v>
      </c>
      <c r="F3" s="272"/>
      <c r="G3" s="272"/>
      <c r="H3" s="2469" t="s">
        <v>3</v>
      </c>
      <c r="I3" s="2469"/>
      <c r="J3" s="2469"/>
      <c r="K3" s="381"/>
    </row>
    <row r="4" spans="1:11" ht="27.95" customHeight="1">
      <c r="A4" s="272" t="s">
        <v>4</v>
      </c>
      <c r="B4" s="385"/>
      <c r="C4" s="709" t="s">
        <v>473</v>
      </c>
      <c r="D4" s="272"/>
      <c r="E4" s="710" t="s">
        <v>474</v>
      </c>
      <c r="F4" s="272"/>
      <c r="G4" s="272"/>
      <c r="H4" s="2617" t="s">
        <v>268</v>
      </c>
      <c r="I4" s="2617"/>
      <c r="J4" s="2617"/>
      <c r="K4" s="381"/>
    </row>
    <row r="5" spans="1:11" ht="27.95" customHeight="1">
      <c r="A5" s="385" t="s">
        <v>258</v>
      </c>
      <c r="B5" s="385"/>
      <c r="C5" s="385"/>
      <c r="D5" s="272"/>
      <c r="E5" s="454" t="s">
        <v>475</v>
      </c>
      <c r="F5" s="272"/>
      <c r="G5" s="272"/>
      <c r="H5" s="384"/>
      <c r="I5" s="384"/>
      <c r="J5" s="384"/>
      <c r="K5" s="381"/>
    </row>
    <row r="6" spans="1:11" ht="27.95" customHeight="1">
      <c r="A6" s="385" t="s">
        <v>260</v>
      </c>
      <c r="B6" s="385"/>
      <c r="C6" s="385"/>
      <c r="D6" s="272"/>
      <c r="E6" s="454" t="s">
        <v>476</v>
      </c>
      <c r="F6" s="272"/>
      <c r="G6" s="272"/>
      <c r="H6" s="2617" t="s">
        <v>269</v>
      </c>
      <c r="I6" s="2617"/>
      <c r="J6" s="2617"/>
      <c r="K6" s="381"/>
    </row>
    <row r="7" spans="1:11" ht="27.95" customHeight="1">
      <c r="A7" s="83"/>
      <c r="B7" s="272"/>
      <c r="C7" s="272"/>
      <c r="D7" s="272"/>
      <c r="E7" s="272"/>
      <c r="F7" s="272"/>
      <c r="G7" s="272"/>
      <c r="H7" s="2469"/>
      <c r="I7" s="2469"/>
      <c r="J7" s="2469"/>
      <c r="K7" s="381"/>
    </row>
    <row r="8" spans="1:11" ht="27.95" customHeight="1">
      <c r="A8" s="83"/>
      <c r="B8" s="471"/>
      <c r="C8" s="272" t="s">
        <v>80</v>
      </c>
      <c r="D8" s="272"/>
      <c r="E8" s="272" t="s">
        <v>7</v>
      </c>
      <c r="F8" s="272"/>
      <c r="G8" s="272"/>
      <c r="H8" s="2469" t="s">
        <v>8</v>
      </c>
      <c r="I8" s="2469"/>
      <c r="J8" s="2469"/>
      <c r="K8" s="381"/>
    </row>
    <row r="9" spans="1:11" ht="27.95" customHeight="1">
      <c r="A9" s="385"/>
      <c r="B9" s="385"/>
      <c r="C9" s="1053" t="s">
        <v>473</v>
      </c>
      <c r="D9" s="272"/>
      <c r="E9" s="383" t="s">
        <v>444</v>
      </c>
      <c r="F9" s="272"/>
      <c r="G9" s="272"/>
      <c r="H9" s="2617" t="s">
        <v>268</v>
      </c>
      <c r="I9" s="2617"/>
      <c r="J9" s="2617"/>
      <c r="K9" s="381"/>
    </row>
    <row r="10" spans="1:11" ht="27.95" customHeight="1">
      <c r="A10" s="385"/>
      <c r="B10" s="385"/>
      <c r="C10" s="272"/>
      <c r="D10" s="272"/>
      <c r="E10" s="383" t="s">
        <v>447</v>
      </c>
      <c r="F10" s="272"/>
      <c r="G10" s="272"/>
      <c r="H10" s="1052"/>
      <c r="I10" s="1052"/>
      <c r="J10" s="1052"/>
      <c r="K10" s="381"/>
    </row>
    <row r="11" spans="1:11" ht="27.95" customHeight="1">
      <c r="A11" s="83"/>
      <c r="B11" s="385"/>
      <c r="C11" s="272"/>
      <c r="D11" s="272"/>
      <c r="E11" s="383"/>
      <c r="F11" s="272"/>
      <c r="G11" s="272"/>
      <c r="H11" s="2617"/>
      <c r="I11" s="2617"/>
      <c r="J11" s="2617"/>
      <c r="K11" s="381"/>
    </row>
    <row r="12" spans="1:11" ht="27.95" customHeight="1">
      <c r="A12" s="473"/>
      <c r="B12" s="455"/>
      <c r="C12" s="386"/>
      <c r="D12" s="386"/>
      <c r="E12" s="387"/>
      <c r="F12" s="386"/>
      <c r="G12" s="386"/>
      <c r="H12" s="2474"/>
      <c r="I12" s="2474"/>
      <c r="J12" s="2474"/>
      <c r="K12" s="381"/>
    </row>
    <row r="13" spans="1:11" s="2" customFormat="1" ht="27.95" customHeight="1">
      <c r="A13" s="456" t="s">
        <v>11</v>
      </c>
      <c r="B13" s="2420" t="s">
        <v>12</v>
      </c>
      <c r="C13" s="2421"/>
      <c r="D13" s="2422"/>
      <c r="E13" s="1058">
        <v>10</v>
      </c>
      <c r="F13" s="457">
        <v>11</v>
      </c>
      <c r="G13" s="1059">
        <v>12</v>
      </c>
      <c r="H13" s="2475" t="s">
        <v>21</v>
      </c>
      <c r="I13" s="2476"/>
      <c r="J13" s="2477"/>
      <c r="K13" s="388"/>
    </row>
    <row r="14" spans="1:11" s="2" customFormat="1" ht="27.95" customHeight="1">
      <c r="A14" s="458" t="s">
        <v>13</v>
      </c>
      <c r="B14" s="2465" t="s">
        <v>14</v>
      </c>
      <c r="C14" s="2465"/>
      <c r="D14" s="2465"/>
      <c r="E14" s="1054" t="s">
        <v>22</v>
      </c>
      <c r="F14" s="459" t="s">
        <v>23</v>
      </c>
      <c r="G14" s="1055" t="s">
        <v>24</v>
      </c>
      <c r="H14" s="2424" t="s">
        <v>25</v>
      </c>
      <c r="I14" s="2425"/>
      <c r="J14" s="2426"/>
      <c r="K14" s="388"/>
    </row>
    <row r="15" spans="1:11" s="2" customFormat="1" ht="27.95" customHeight="1">
      <c r="A15" s="460"/>
      <c r="B15" s="2464" t="s">
        <v>15</v>
      </c>
      <c r="C15" s="2464"/>
      <c r="D15" s="2464"/>
      <c r="E15" s="1056"/>
      <c r="F15" s="461"/>
      <c r="G15" s="1057" t="s">
        <v>26</v>
      </c>
      <c r="H15" s="82" t="s">
        <v>188</v>
      </c>
      <c r="I15" s="82" t="s">
        <v>189</v>
      </c>
      <c r="J15" s="82" t="s">
        <v>16</v>
      </c>
      <c r="K15" s="388"/>
    </row>
    <row r="16" spans="1:11" s="2" customFormat="1" ht="27.95" customHeight="1">
      <c r="A16" s="1409" t="s">
        <v>873</v>
      </c>
      <c r="B16" s="647" t="s">
        <v>867</v>
      </c>
      <c r="C16" s="648"/>
      <c r="D16" s="649"/>
      <c r="E16" s="338" t="s">
        <v>24</v>
      </c>
      <c r="F16" s="338" t="s">
        <v>100</v>
      </c>
      <c r="G16" s="338" t="s">
        <v>44</v>
      </c>
      <c r="H16" s="1060"/>
      <c r="I16" s="1060"/>
      <c r="J16" s="20"/>
      <c r="K16" s="388"/>
    </row>
    <row r="17" spans="1:12" s="2" customFormat="1" ht="27.95" customHeight="1">
      <c r="A17" s="1406"/>
      <c r="B17" s="650" t="s">
        <v>270</v>
      </c>
      <c r="C17" s="651"/>
      <c r="D17" s="652"/>
      <c r="E17" s="292" t="s">
        <v>45</v>
      </c>
      <c r="F17" s="292"/>
      <c r="G17" s="292" t="s">
        <v>265</v>
      </c>
      <c r="H17" s="72"/>
      <c r="I17" s="72"/>
      <c r="J17" s="21"/>
      <c r="K17" s="388"/>
      <c r="L17" s="1399" t="s">
        <v>868</v>
      </c>
    </row>
    <row r="18" spans="1:12" s="2" customFormat="1" ht="27.95" customHeight="1">
      <c r="A18" s="183"/>
      <c r="B18" s="1921" t="s">
        <v>171</v>
      </c>
      <c r="C18" s="474">
        <v>1</v>
      </c>
      <c r="D18" s="1914" t="s">
        <v>271</v>
      </c>
      <c r="E18" s="292" t="s">
        <v>44</v>
      </c>
      <c r="F18" s="292"/>
      <c r="G18" s="292"/>
      <c r="H18" s="247">
        <v>0.13</v>
      </c>
      <c r="I18" s="247">
        <v>0</v>
      </c>
      <c r="J18" s="247">
        <f>SUM(H18:I18)</f>
        <v>0.13</v>
      </c>
      <c r="K18" s="388"/>
    </row>
    <row r="19" spans="1:12" s="2" customFormat="1" ht="27.95" customHeight="1">
      <c r="A19" s="183"/>
      <c r="B19" s="1921" t="s">
        <v>264</v>
      </c>
      <c r="C19" s="474">
        <v>1</v>
      </c>
      <c r="D19" s="1914" t="s">
        <v>271</v>
      </c>
      <c r="E19" s="292"/>
      <c r="F19" s="292"/>
      <c r="G19" s="292"/>
      <c r="H19" s="247">
        <v>0.13</v>
      </c>
      <c r="I19" s="247">
        <v>0</v>
      </c>
      <c r="J19" s="247">
        <f t="shared" ref="J19:J21" si="0">SUM(H19:I19)</f>
        <v>0.13</v>
      </c>
      <c r="K19" s="388"/>
    </row>
    <row r="20" spans="1:12" s="2" customFormat="1" ht="27.95" customHeight="1">
      <c r="A20" s="138"/>
      <c r="B20" s="1921" t="s">
        <v>115</v>
      </c>
      <c r="C20" s="474">
        <v>1</v>
      </c>
      <c r="D20" s="1914" t="s">
        <v>271</v>
      </c>
      <c r="E20" s="292"/>
      <c r="F20" s="292"/>
      <c r="G20" s="292"/>
      <c r="H20" s="247">
        <v>0.13</v>
      </c>
      <c r="I20" s="247">
        <v>0</v>
      </c>
      <c r="J20" s="247">
        <f t="shared" si="0"/>
        <v>0.13</v>
      </c>
      <c r="K20" s="388"/>
    </row>
    <row r="21" spans="1:12" s="2" customFormat="1" ht="27.95" customHeight="1">
      <c r="A21" s="183"/>
      <c r="B21" s="1921" t="s">
        <v>265</v>
      </c>
      <c r="C21" s="474">
        <v>1</v>
      </c>
      <c r="D21" s="1914" t="s">
        <v>271</v>
      </c>
      <c r="E21" s="292"/>
      <c r="F21" s="463"/>
      <c r="G21" s="292"/>
      <c r="H21" s="247">
        <v>0.13</v>
      </c>
      <c r="I21" s="247">
        <v>0</v>
      </c>
      <c r="J21" s="247">
        <f t="shared" si="0"/>
        <v>0.13</v>
      </c>
      <c r="K21" s="388"/>
    </row>
    <row r="22" spans="1:12" s="2" customFormat="1" ht="27.95" customHeight="1">
      <c r="A22" s="183"/>
      <c r="B22" s="1921" t="s">
        <v>66</v>
      </c>
      <c r="C22" s="474">
        <v>1</v>
      </c>
      <c r="D22" s="1914" t="s">
        <v>271</v>
      </c>
      <c r="E22" s="304"/>
      <c r="F22" s="477"/>
      <c r="G22" s="304"/>
      <c r="H22" s="959">
        <f>SUM(H18:H21)</f>
        <v>0.52</v>
      </c>
      <c r="I22" s="959">
        <f t="shared" ref="I22:J22" si="1">SUM(I18:I21)</f>
        <v>0</v>
      </c>
      <c r="J22" s="959">
        <f t="shared" si="1"/>
        <v>0.52</v>
      </c>
      <c r="K22" s="388"/>
    </row>
    <row r="23" spans="1:12" s="2" customFormat="1" ht="27.95" customHeight="1">
      <c r="A23" s="183"/>
      <c r="B23" s="337"/>
      <c r="C23" s="475"/>
      <c r="D23" s="476"/>
      <c r="E23" s="304"/>
      <c r="F23" s="477"/>
      <c r="G23" s="304"/>
      <c r="H23" s="959"/>
      <c r="I23" s="959"/>
      <c r="J23" s="959"/>
      <c r="K23" s="388"/>
    </row>
    <row r="24" spans="1:12" s="2" customFormat="1" ht="27.95" customHeight="1">
      <c r="A24" s="1426"/>
      <c r="B24" s="337"/>
      <c r="C24" s="475"/>
      <c r="D24" s="476"/>
      <c r="E24" s="304"/>
      <c r="F24" s="477"/>
      <c r="G24" s="304"/>
      <c r="H24" s="959"/>
      <c r="I24" s="959"/>
      <c r="J24" s="959"/>
      <c r="K24" s="388"/>
    </row>
    <row r="25" spans="1:12" s="2" customFormat="1" ht="27.95" customHeight="1">
      <c r="A25" s="1426"/>
      <c r="B25" s="337"/>
      <c r="C25" s="475"/>
      <c r="D25" s="476"/>
      <c r="E25" s="304"/>
      <c r="F25" s="477"/>
      <c r="G25" s="304"/>
      <c r="H25" s="959"/>
      <c r="I25" s="959"/>
      <c r="J25" s="959"/>
      <c r="K25" s="388"/>
    </row>
    <row r="26" spans="1:12" s="2" customFormat="1" ht="27.95" customHeight="1">
      <c r="A26" s="1426"/>
      <c r="B26" s="337"/>
      <c r="C26" s="475"/>
      <c r="D26" s="476"/>
      <c r="E26" s="304"/>
      <c r="F26" s="477"/>
      <c r="G26" s="304"/>
      <c r="H26" s="959"/>
      <c r="I26" s="959"/>
      <c r="J26" s="959"/>
      <c r="K26" s="388"/>
    </row>
    <row r="27" spans="1:12" s="2" customFormat="1" ht="27.95" customHeight="1">
      <c r="A27" s="1426"/>
      <c r="B27" s="337"/>
      <c r="C27" s="475"/>
      <c r="D27" s="476"/>
      <c r="E27" s="304"/>
      <c r="F27" s="477"/>
      <c r="G27" s="304"/>
      <c r="H27" s="959"/>
      <c r="I27" s="959"/>
      <c r="J27" s="959"/>
      <c r="K27" s="388"/>
    </row>
    <row r="28" spans="1:12" s="2" customFormat="1" ht="27.95" customHeight="1">
      <c r="A28" s="1426"/>
      <c r="B28" s="337"/>
      <c r="C28" s="475"/>
      <c r="D28" s="476"/>
      <c r="E28" s="304"/>
      <c r="F28" s="477"/>
      <c r="G28" s="304"/>
      <c r="H28" s="959"/>
      <c r="I28" s="959"/>
      <c r="J28" s="959"/>
      <c r="K28" s="388"/>
    </row>
    <row r="29" spans="1:12" s="2" customFormat="1" ht="27.95" customHeight="1">
      <c r="A29" s="1426"/>
      <c r="B29" s="337"/>
      <c r="C29" s="475"/>
      <c r="D29" s="476"/>
      <c r="E29" s="304"/>
      <c r="F29" s="477"/>
      <c r="G29" s="304"/>
      <c r="H29" s="959"/>
      <c r="I29" s="959"/>
      <c r="J29" s="959"/>
      <c r="K29" s="388"/>
    </row>
    <row r="30" spans="1:12" s="2" customFormat="1" ht="27.95" customHeight="1">
      <c r="A30" s="2289"/>
      <c r="B30" s="885"/>
      <c r="C30" s="2290"/>
      <c r="D30" s="910"/>
      <c r="E30" s="882"/>
      <c r="F30" s="2291"/>
      <c r="G30" s="882"/>
      <c r="H30" s="2292"/>
      <c r="I30" s="2292"/>
      <c r="J30" s="2292"/>
      <c r="K30" s="388"/>
    </row>
    <row r="31" spans="1:12" s="2" customFormat="1" ht="27.95" customHeight="1">
      <c r="A31" s="1407" t="s">
        <v>871</v>
      </c>
      <c r="B31" s="1408" t="s">
        <v>872</v>
      </c>
      <c r="C31" s="635"/>
      <c r="D31" s="636"/>
      <c r="E31" s="190" t="s">
        <v>24</v>
      </c>
      <c r="F31" s="190" t="s">
        <v>43</v>
      </c>
      <c r="G31" s="190" t="s">
        <v>44</v>
      </c>
      <c r="H31" s="1400"/>
      <c r="I31" s="1400"/>
      <c r="J31" s="1373"/>
      <c r="K31" s="388"/>
    </row>
    <row r="32" spans="1:12" s="2" customFormat="1" ht="27.95" customHeight="1">
      <c r="A32" s="1401"/>
      <c r="B32" s="638" t="s">
        <v>434</v>
      </c>
      <c r="C32" s="639"/>
      <c r="D32" s="640"/>
      <c r="E32" s="196" t="s">
        <v>45</v>
      </c>
      <c r="F32" s="196"/>
      <c r="G32" s="196" t="s">
        <v>265</v>
      </c>
      <c r="H32" s="1402"/>
      <c r="I32" s="1402"/>
      <c r="J32" s="995"/>
      <c r="K32" s="388"/>
    </row>
    <row r="33" spans="1:11" s="2" customFormat="1" ht="27.95" customHeight="1">
      <c r="A33" s="500"/>
      <c r="B33" s="638" t="s">
        <v>869</v>
      </c>
      <c r="C33" s="653"/>
      <c r="D33" s="654"/>
      <c r="E33" s="196" t="s">
        <v>44</v>
      </c>
      <c r="F33" s="196"/>
      <c r="G33" s="196"/>
      <c r="H33" s="247"/>
      <c r="I33" s="247"/>
      <c r="J33" s="247"/>
      <c r="K33" s="388"/>
    </row>
    <row r="34" spans="1:11" s="2" customFormat="1" ht="27.95" customHeight="1">
      <c r="A34" s="500"/>
      <c r="B34" s="638" t="s">
        <v>870</v>
      </c>
      <c r="C34" s="653"/>
      <c r="D34" s="654"/>
      <c r="E34" s="196"/>
      <c r="F34" s="196"/>
      <c r="G34" s="196"/>
      <c r="H34" s="247"/>
      <c r="I34" s="247"/>
      <c r="J34" s="247"/>
      <c r="K34" s="388"/>
    </row>
    <row r="35" spans="1:11" s="2" customFormat="1" ht="27.95" customHeight="1">
      <c r="A35" s="1403"/>
      <c r="B35" s="1899" t="s">
        <v>171</v>
      </c>
      <c r="C35" s="90">
        <v>1</v>
      </c>
      <c r="D35" s="1898" t="s">
        <v>127</v>
      </c>
      <c r="E35" s="196"/>
      <c r="F35" s="196"/>
      <c r="G35" s="196"/>
      <c r="H35" s="247">
        <v>0.13</v>
      </c>
      <c r="I35" s="247">
        <v>0</v>
      </c>
      <c r="J35" s="247">
        <f>SUM(H35:I35)</f>
        <v>0.13</v>
      </c>
      <c r="K35" s="388"/>
    </row>
    <row r="36" spans="1:11" s="2" customFormat="1" ht="27.95" customHeight="1">
      <c r="A36" s="1404"/>
      <c r="B36" s="1899" t="s">
        <v>264</v>
      </c>
      <c r="C36" s="90">
        <v>1</v>
      </c>
      <c r="D36" s="1898" t="s">
        <v>127</v>
      </c>
      <c r="E36" s="1405"/>
      <c r="F36" s="341"/>
      <c r="G36" s="1405"/>
      <c r="H36" s="247">
        <v>0.13</v>
      </c>
      <c r="I36" s="247">
        <v>0</v>
      </c>
      <c r="J36" s="247">
        <f t="shared" ref="J36:J39" si="2">SUM(H36:I36)</f>
        <v>0.13</v>
      </c>
      <c r="K36" s="388"/>
    </row>
    <row r="37" spans="1:11" s="2" customFormat="1" ht="27.95" customHeight="1">
      <c r="A37" s="1404"/>
      <c r="B37" s="1899" t="s">
        <v>115</v>
      </c>
      <c r="C37" s="90">
        <v>1</v>
      </c>
      <c r="D37" s="1898" t="s">
        <v>127</v>
      </c>
      <c r="E37" s="1405"/>
      <c r="F37" s="341"/>
      <c r="G37" s="1405"/>
      <c r="H37" s="247">
        <v>0.13</v>
      </c>
      <c r="I37" s="247">
        <v>0</v>
      </c>
      <c r="J37" s="247">
        <f t="shared" si="2"/>
        <v>0.13</v>
      </c>
      <c r="K37" s="388"/>
    </row>
    <row r="38" spans="1:11" s="2" customFormat="1" ht="27.95" customHeight="1">
      <c r="A38" s="1401"/>
      <c r="B38" s="1899" t="s">
        <v>46</v>
      </c>
      <c r="C38" s="90">
        <v>3</v>
      </c>
      <c r="D38" s="1898" t="s">
        <v>127</v>
      </c>
      <c r="E38" s="196"/>
      <c r="F38" s="196"/>
      <c r="G38" s="196"/>
      <c r="H38" s="247">
        <v>0.13</v>
      </c>
      <c r="I38" s="247">
        <f t="shared" ref="I38" si="3">SUM(I35:I37)</f>
        <v>0</v>
      </c>
      <c r="J38" s="247">
        <f t="shared" si="2"/>
        <v>0.13</v>
      </c>
      <c r="K38" s="388"/>
    </row>
    <row r="39" spans="1:11" s="2" customFormat="1" ht="27.95" customHeight="1">
      <c r="A39" s="1401"/>
      <c r="B39" s="1921" t="s">
        <v>66</v>
      </c>
      <c r="C39" s="90">
        <v>3</v>
      </c>
      <c r="D39" s="1898" t="s">
        <v>127</v>
      </c>
      <c r="E39" s="196"/>
      <c r="F39" s="196"/>
      <c r="G39" s="196"/>
      <c r="H39" s="247">
        <f>SUM(H35:H38)</f>
        <v>0.52</v>
      </c>
      <c r="I39" s="247">
        <f t="shared" ref="I39" si="4">SUM(I35:I38)</f>
        <v>0</v>
      </c>
      <c r="J39" s="247">
        <f t="shared" si="2"/>
        <v>0.52</v>
      </c>
      <c r="K39" s="388"/>
    </row>
    <row r="40" spans="1:11" s="2" customFormat="1" ht="27.95" customHeight="1">
      <c r="A40" s="1401"/>
      <c r="B40" s="1899"/>
      <c r="C40" s="90"/>
      <c r="D40" s="1898"/>
      <c r="E40" s="196"/>
      <c r="F40" s="196"/>
      <c r="G40" s="196"/>
      <c r="H40" s="247"/>
      <c r="I40" s="247"/>
      <c r="J40" s="247"/>
      <c r="K40" s="388"/>
    </row>
    <row r="41" spans="1:11" s="2" customFormat="1" ht="27.95" customHeight="1">
      <c r="A41" s="1401"/>
      <c r="B41" s="1899"/>
      <c r="C41" s="90"/>
      <c r="D41" s="1898"/>
      <c r="E41" s="196"/>
      <c r="F41" s="196"/>
      <c r="G41" s="196"/>
      <c r="H41" s="247"/>
      <c r="I41" s="247"/>
      <c r="J41" s="247"/>
      <c r="K41" s="388"/>
    </row>
    <row r="42" spans="1:11" s="2" customFormat="1" ht="27.95" customHeight="1">
      <c r="A42" s="183"/>
      <c r="B42" s="1921"/>
      <c r="C42" s="96"/>
      <c r="D42" s="1914"/>
      <c r="E42" s="292"/>
      <c r="F42" s="292"/>
      <c r="G42" s="292"/>
      <c r="H42" s="203"/>
      <c r="I42" s="203"/>
      <c r="J42" s="203"/>
      <c r="K42" s="388"/>
    </row>
    <row r="43" spans="1:11" s="2" customFormat="1" ht="27.95" customHeight="1">
      <c r="A43" s="183"/>
      <c r="B43" s="1921"/>
      <c r="C43" s="96"/>
      <c r="D43" s="1914"/>
      <c r="E43" s="292"/>
      <c r="F43" s="292"/>
      <c r="G43" s="292"/>
      <c r="H43" s="203"/>
      <c r="I43" s="203"/>
      <c r="J43" s="203"/>
      <c r="K43" s="388"/>
    </row>
    <row r="44" spans="1:11" s="2" customFormat="1" ht="27.95" customHeight="1">
      <c r="A44" s="183"/>
      <c r="B44" s="1921"/>
      <c r="C44" s="96"/>
      <c r="D44" s="1914"/>
      <c r="E44" s="292"/>
      <c r="F44" s="292"/>
      <c r="G44" s="292"/>
      <c r="H44" s="203"/>
      <c r="I44" s="203"/>
      <c r="J44" s="203"/>
      <c r="K44" s="388"/>
    </row>
    <row r="45" spans="1:11" s="2" customFormat="1" ht="27.95" customHeight="1">
      <c r="A45" s="183"/>
      <c r="B45" s="1921"/>
      <c r="C45" s="96"/>
      <c r="D45" s="1914"/>
      <c r="E45" s="292"/>
      <c r="F45" s="292"/>
      <c r="G45" s="292"/>
      <c r="H45" s="203"/>
      <c r="I45" s="203"/>
      <c r="J45" s="203"/>
      <c r="K45" s="388"/>
    </row>
    <row r="46" spans="1:11" s="2" customFormat="1" ht="27.95" customHeight="1">
      <c r="A46" s="183"/>
      <c r="B46" s="1921"/>
      <c r="C46" s="96"/>
      <c r="D46" s="1914"/>
      <c r="E46" s="292"/>
      <c r="F46" s="292"/>
      <c r="G46" s="292"/>
      <c r="H46" s="203"/>
      <c r="I46" s="203"/>
      <c r="J46" s="203"/>
      <c r="K46" s="388"/>
    </row>
    <row r="47" spans="1:11" s="2" customFormat="1" ht="27.95" customHeight="1">
      <c r="A47" s="183"/>
      <c r="B47" s="1921"/>
      <c r="C47" s="96"/>
      <c r="D47" s="1914"/>
      <c r="E47" s="292"/>
      <c r="F47" s="292"/>
      <c r="G47" s="292"/>
      <c r="H47" s="203"/>
      <c r="I47" s="203"/>
      <c r="J47" s="203"/>
      <c r="K47" s="388"/>
    </row>
    <row r="48" spans="1:11" s="2" customFormat="1" ht="27.95" customHeight="1">
      <c r="A48" s="183"/>
      <c r="B48" s="1921"/>
      <c r="C48" s="96"/>
      <c r="D48" s="1914"/>
      <c r="E48" s="292"/>
      <c r="F48" s="292"/>
      <c r="G48" s="292"/>
      <c r="H48" s="203"/>
      <c r="I48" s="203"/>
      <c r="J48" s="203"/>
      <c r="K48" s="388"/>
    </row>
    <row r="49" spans="1:11" s="2" customFormat="1" ht="27.95" customHeight="1">
      <c r="A49" s="183"/>
      <c r="B49" s="1921"/>
      <c r="C49" s="96"/>
      <c r="D49" s="1914"/>
      <c r="E49" s="292"/>
      <c r="F49" s="292"/>
      <c r="G49" s="292"/>
      <c r="H49" s="203"/>
      <c r="I49" s="203"/>
      <c r="J49" s="203"/>
      <c r="K49" s="388"/>
    </row>
    <row r="50" spans="1:11" s="2" customFormat="1" ht="27.95" customHeight="1">
      <c r="A50" s="183"/>
      <c r="B50" s="1921"/>
      <c r="C50" s="96"/>
      <c r="D50" s="1914"/>
      <c r="E50" s="292"/>
      <c r="F50" s="292"/>
      <c r="G50" s="292"/>
      <c r="H50" s="203"/>
      <c r="I50" s="203"/>
      <c r="J50" s="203"/>
      <c r="K50" s="388"/>
    </row>
    <row r="51" spans="1:11" s="2" customFormat="1" ht="27.95" customHeight="1">
      <c r="A51" s="183"/>
      <c r="B51" s="1921"/>
      <c r="C51" s="96"/>
      <c r="D51" s="1914"/>
      <c r="E51" s="292"/>
      <c r="F51" s="292"/>
      <c r="G51" s="292"/>
      <c r="H51" s="203"/>
      <c r="I51" s="203"/>
      <c r="J51" s="203"/>
      <c r="K51" s="388"/>
    </row>
    <row r="52" spans="1:11" s="2" customFormat="1" ht="27.95" customHeight="1">
      <c r="A52" s="183"/>
      <c r="B52" s="1921"/>
      <c r="C52" s="96"/>
      <c r="D52" s="1914"/>
      <c r="E52" s="292"/>
      <c r="F52" s="292"/>
      <c r="G52" s="292"/>
      <c r="H52" s="203"/>
      <c r="I52" s="203"/>
      <c r="J52" s="203"/>
      <c r="K52" s="388"/>
    </row>
    <row r="53" spans="1:11" s="2" customFormat="1" ht="27.95" customHeight="1">
      <c r="A53" s="183"/>
      <c r="B53" s="1921"/>
      <c r="C53" s="96"/>
      <c r="D53" s="1914"/>
      <c r="E53" s="292"/>
      <c r="F53" s="292"/>
      <c r="G53" s="292"/>
      <c r="H53" s="203"/>
      <c r="I53" s="203"/>
      <c r="J53" s="203"/>
      <c r="K53" s="388"/>
    </row>
    <row r="54" spans="1:11" s="2" customFormat="1" ht="27.95" customHeight="1">
      <c r="A54" s="183"/>
      <c r="B54" s="1921"/>
      <c r="C54" s="96"/>
      <c r="D54" s="1914"/>
      <c r="E54" s="292"/>
      <c r="F54" s="292"/>
      <c r="G54" s="292"/>
      <c r="H54" s="203"/>
      <c r="I54" s="203"/>
      <c r="J54" s="203"/>
      <c r="K54" s="388"/>
    </row>
    <row r="55" spans="1:11" s="2" customFormat="1" ht="27.95" customHeight="1">
      <c r="A55" s="183"/>
      <c r="B55" s="1921"/>
      <c r="C55" s="96"/>
      <c r="D55" s="1914"/>
      <c r="E55" s="292"/>
      <c r="F55" s="292"/>
      <c r="G55" s="292"/>
      <c r="H55" s="203"/>
      <c r="I55" s="203"/>
      <c r="J55" s="203"/>
      <c r="K55" s="388"/>
    </row>
    <row r="56" spans="1:11" s="2" customFormat="1" ht="27.95" customHeight="1">
      <c r="A56" s="183"/>
      <c r="B56" s="1921"/>
      <c r="C56" s="96"/>
      <c r="D56" s="1914"/>
      <c r="E56" s="292"/>
      <c r="F56" s="292"/>
      <c r="G56" s="292"/>
      <c r="H56" s="203"/>
      <c r="I56" s="203"/>
      <c r="J56" s="203"/>
      <c r="K56" s="388"/>
    </row>
    <row r="57" spans="1:11" s="2" customFormat="1" ht="27.95" customHeight="1">
      <c r="A57" s="183"/>
      <c r="B57" s="1921"/>
      <c r="C57" s="96"/>
      <c r="D57" s="1914"/>
      <c r="E57" s="292"/>
      <c r="F57" s="292"/>
      <c r="G57" s="292"/>
      <c r="H57" s="203"/>
      <c r="I57" s="203"/>
      <c r="J57" s="203"/>
      <c r="K57" s="388"/>
    </row>
    <row r="58" spans="1:11" s="2" customFormat="1" ht="27.95" customHeight="1">
      <c r="A58" s="183"/>
      <c r="B58" s="1921"/>
      <c r="C58" s="96"/>
      <c r="D58" s="1914"/>
      <c r="E58" s="292"/>
      <c r="F58" s="292"/>
      <c r="G58" s="292"/>
      <c r="H58" s="203"/>
      <c r="I58" s="203"/>
      <c r="J58" s="203"/>
      <c r="K58" s="388"/>
    </row>
    <row r="59" spans="1:11" s="2" customFormat="1" ht="27.95" customHeight="1">
      <c r="A59" s="183"/>
      <c r="B59" s="1921"/>
      <c r="C59" s="96"/>
      <c r="D59" s="1914"/>
      <c r="E59" s="292"/>
      <c r="F59" s="292"/>
      <c r="G59" s="292"/>
      <c r="H59" s="203"/>
      <c r="I59" s="203"/>
      <c r="J59" s="203"/>
      <c r="K59" s="388"/>
    </row>
    <row r="60" spans="1:11" s="2" customFormat="1" ht="27.95" customHeight="1">
      <c r="A60" s="2294"/>
      <c r="B60" s="369"/>
      <c r="C60" s="469"/>
      <c r="D60" s="371"/>
      <c r="E60" s="306"/>
      <c r="F60" s="306"/>
      <c r="G60" s="306"/>
      <c r="H60" s="204"/>
      <c r="I60" s="204"/>
      <c r="J60" s="204"/>
      <c r="K60" s="388"/>
    </row>
    <row r="61" spans="1:11" ht="27.95" customHeight="1">
      <c r="A61" s="2293"/>
      <c r="B61" s="337"/>
      <c r="C61" s="921"/>
      <c r="D61" s="476"/>
      <c r="E61" s="304"/>
      <c r="F61" s="304"/>
      <c r="G61" s="304"/>
      <c r="H61" s="205"/>
      <c r="I61" s="205"/>
      <c r="J61" s="205"/>
      <c r="K61" s="381"/>
    </row>
    <row r="62" spans="1:11" ht="27.95" customHeight="1">
      <c r="A62" s="478"/>
      <c r="B62" s="1083"/>
      <c r="C62" s="96"/>
      <c r="D62" s="1082"/>
      <c r="E62" s="292"/>
      <c r="F62" s="292"/>
      <c r="G62" s="292"/>
      <c r="H62" s="203"/>
      <c r="I62" s="203"/>
      <c r="J62" s="203"/>
      <c r="K62" s="381"/>
    </row>
    <row r="63" spans="1:11" ht="27.95" customHeight="1">
      <c r="A63" s="926"/>
      <c r="B63" s="369"/>
      <c r="C63" s="469"/>
      <c r="D63" s="371"/>
      <c r="E63" s="306"/>
      <c r="F63" s="306"/>
      <c r="G63" s="306"/>
      <c r="H63" s="204"/>
      <c r="I63" s="204"/>
      <c r="J63" s="204"/>
      <c r="K63" s="381"/>
    </row>
    <row r="64" spans="1:11" ht="27.95" customHeight="1">
      <c r="A64" s="45"/>
      <c r="B64" s="45"/>
      <c r="C64" s="45"/>
      <c r="D64" s="45"/>
      <c r="E64" s="45"/>
      <c r="F64" s="45"/>
      <c r="G64" s="45"/>
      <c r="H64" s="45"/>
      <c r="I64" s="45">
        <v>2</v>
      </c>
      <c r="J64" s="45">
        <v>2</v>
      </c>
    </row>
    <row r="65" spans="2:8" ht="27.95" customHeight="1">
      <c r="B65" s="42"/>
      <c r="C65" s="42"/>
      <c r="H65" s="13"/>
    </row>
    <row r="66" spans="2:8" ht="27.95" customHeight="1">
      <c r="B66" s="42"/>
      <c r="C66" s="42"/>
    </row>
  </sheetData>
  <mergeCells count="13">
    <mergeCell ref="B15:D15"/>
    <mergeCell ref="H11:J11"/>
    <mergeCell ref="H12:J12"/>
    <mergeCell ref="B13:D13"/>
    <mergeCell ref="H13:J13"/>
    <mergeCell ref="B14:D14"/>
    <mergeCell ref="H14:J14"/>
    <mergeCell ref="H9:J9"/>
    <mergeCell ref="H8:J8"/>
    <mergeCell ref="H3:J3"/>
    <mergeCell ref="H4:J4"/>
    <mergeCell ref="H6:J6"/>
    <mergeCell ref="H7:J7"/>
  </mergeCells>
  <pageMargins left="0.59055118110236227" right="0.15748031496062992" top="0.59055118110236227" bottom="0.59055118110236227" header="0.31496062992125984" footer="0.15748031496062992"/>
  <pageSetup paperSize="9" scale="5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50021"/>
  </sheetPr>
  <dimension ref="A1:L35"/>
  <sheetViews>
    <sheetView view="pageBreakPreview" zoomScale="80" zoomScaleNormal="100" zoomScaleSheetLayoutView="80" workbookViewId="0">
      <selection activeCell="A13" sqref="A13:J29"/>
    </sheetView>
  </sheetViews>
  <sheetFormatPr defaultColWidth="9" defaultRowHeight="27.95" customHeight="1"/>
  <cols>
    <col min="1" max="1" width="55.5703125" style="13" customWidth="1"/>
    <col min="2" max="2" width="16.5703125" style="13" customWidth="1"/>
    <col min="3" max="3" width="13.5703125" style="13" customWidth="1"/>
    <col min="4" max="4" width="39.42578125" style="13" customWidth="1"/>
    <col min="5" max="7" width="14.5703125" style="13" customWidth="1"/>
    <col min="8" max="8" width="13.5703125" style="61" customWidth="1"/>
    <col min="9" max="9" width="13.5703125" style="13" customWidth="1"/>
    <col min="10" max="10" width="14.5703125" style="13" customWidth="1"/>
    <col min="11" max="16384" width="9" style="13"/>
  </cols>
  <sheetData>
    <row r="1" spans="1:12" ht="27.95" customHeight="1">
      <c r="A1" s="586" t="s">
        <v>694</v>
      </c>
      <c r="B1" s="470"/>
      <c r="C1" s="470" t="s">
        <v>253</v>
      </c>
      <c r="D1" s="470"/>
      <c r="E1" s="378"/>
      <c r="F1" s="379"/>
      <c r="G1" s="378"/>
      <c r="H1" s="380"/>
      <c r="I1" s="378"/>
      <c r="J1" s="378"/>
      <c r="K1" s="381"/>
    </row>
    <row r="2" spans="1:12" ht="27.95" customHeight="1">
      <c r="A2" s="587" t="s">
        <v>18</v>
      </c>
      <c r="B2" s="470"/>
      <c r="C2" s="470" t="s">
        <v>254</v>
      </c>
      <c r="D2" s="470"/>
      <c r="E2" s="378"/>
      <c r="F2" s="378"/>
      <c r="G2" s="378"/>
      <c r="H2" s="380"/>
      <c r="I2" s="378"/>
      <c r="J2" s="378"/>
      <c r="K2" s="381"/>
    </row>
    <row r="3" spans="1:12" ht="27.95" customHeight="1">
      <c r="A3" s="210" t="s">
        <v>1</v>
      </c>
      <c r="B3" s="272"/>
      <c r="C3" s="272" t="s">
        <v>75</v>
      </c>
      <c r="D3" s="501"/>
      <c r="E3" s="272" t="s">
        <v>2</v>
      </c>
      <c r="F3" s="272"/>
      <c r="G3" s="272"/>
      <c r="H3" s="2469" t="s">
        <v>3</v>
      </c>
      <c r="I3" s="2469"/>
      <c r="J3" s="2469"/>
      <c r="K3" s="381"/>
    </row>
    <row r="4" spans="1:12" ht="27.95" customHeight="1">
      <c r="A4" s="272" t="s">
        <v>4</v>
      </c>
      <c r="B4" s="385"/>
      <c r="C4" s="385" t="s">
        <v>273</v>
      </c>
      <c r="D4" s="272"/>
      <c r="E4" s="2669" t="s">
        <v>274</v>
      </c>
      <c r="F4" s="2670"/>
      <c r="G4" s="2670"/>
      <c r="H4" s="2617" t="s">
        <v>275</v>
      </c>
      <c r="I4" s="2617"/>
      <c r="J4" s="2617"/>
      <c r="K4" s="381"/>
    </row>
    <row r="5" spans="1:12" ht="27.95" customHeight="1">
      <c r="A5" s="385" t="s">
        <v>452</v>
      </c>
      <c r="B5" s="385"/>
      <c r="C5" s="385"/>
      <c r="D5" s="272"/>
      <c r="E5" s="2473"/>
      <c r="F5" s="2473"/>
      <c r="G5" s="2473"/>
      <c r="H5" s="384"/>
      <c r="I5" s="384"/>
      <c r="J5" s="384"/>
      <c r="K5" s="381"/>
    </row>
    <row r="6" spans="1:12" ht="27.95" customHeight="1">
      <c r="A6" s="385"/>
      <c r="B6" s="385"/>
      <c r="C6" s="385"/>
      <c r="D6" s="272"/>
      <c r="E6" s="479"/>
      <c r="F6" s="479"/>
      <c r="G6" s="479"/>
      <c r="H6" s="2617"/>
      <c r="I6" s="2617"/>
      <c r="J6" s="2617"/>
      <c r="K6" s="381"/>
    </row>
    <row r="7" spans="1:12" ht="27.95" customHeight="1">
      <c r="A7" s="83"/>
      <c r="B7" s="272"/>
      <c r="C7" s="272" t="s">
        <v>80</v>
      </c>
      <c r="D7" s="272"/>
      <c r="E7" s="272" t="s">
        <v>7</v>
      </c>
      <c r="F7" s="272"/>
      <c r="G7" s="272"/>
      <c r="H7" s="2469" t="s">
        <v>8</v>
      </c>
      <c r="I7" s="2469"/>
      <c r="J7" s="2469"/>
      <c r="K7" s="381"/>
    </row>
    <row r="8" spans="1:12" ht="27.95" customHeight="1">
      <c r="A8" s="83"/>
      <c r="B8" s="385"/>
      <c r="C8" s="385" t="s">
        <v>273</v>
      </c>
      <c r="D8" s="272"/>
      <c r="E8" s="2669" t="s">
        <v>758</v>
      </c>
      <c r="F8" s="2670"/>
      <c r="G8" s="2670"/>
      <c r="H8" s="2617" t="s">
        <v>753</v>
      </c>
      <c r="I8" s="2617"/>
      <c r="J8" s="2617"/>
      <c r="K8" s="381"/>
    </row>
    <row r="9" spans="1:12" ht="27.95" customHeight="1">
      <c r="A9" s="455"/>
      <c r="B9" s="455"/>
      <c r="C9" s="386"/>
      <c r="D9" s="386"/>
      <c r="E9" s="2669" t="s">
        <v>759</v>
      </c>
      <c r="F9" s="2670"/>
      <c r="G9" s="2670"/>
      <c r="H9" s="1319"/>
      <c r="I9" s="1319"/>
      <c r="J9" s="1319"/>
      <c r="K9" s="381"/>
    </row>
    <row r="10" spans="1:12" ht="27.95" customHeight="1">
      <c r="A10" s="10" t="s">
        <v>11</v>
      </c>
      <c r="B10" s="2420" t="s">
        <v>12</v>
      </c>
      <c r="C10" s="2421"/>
      <c r="D10" s="2422"/>
      <c r="E10" s="73">
        <v>10</v>
      </c>
      <c r="F10" s="74">
        <v>11</v>
      </c>
      <c r="G10" s="75">
        <v>12</v>
      </c>
      <c r="H10" s="2475" t="s">
        <v>21</v>
      </c>
      <c r="I10" s="2476"/>
      <c r="J10" s="2477"/>
      <c r="K10" s="381"/>
    </row>
    <row r="11" spans="1:12" ht="27.95" customHeight="1">
      <c r="A11" s="11" t="s">
        <v>13</v>
      </c>
      <c r="B11" s="2465" t="s">
        <v>14</v>
      </c>
      <c r="C11" s="2465"/>
      <c r="D11" s="2465"/>
      <c r="E11" s="76" t="s">
        <v>22</v>
      </c>
      <c r="F11" s="77" t="s">
        <v>23</v>
      </c>
      <c r="G11" s="78" t="s">
        <v>24</v>
      </c>
      <c r="H11" s="2424" t="s">
        <v>25</v>
      </c>
      <c r="I11" s="2425"/>
      <c r="J11" s="2426"/>
      <c r="K11" s="381"/>
    </row>
    <row r="12" spans="1:12" ht="27.95" customHeight="1">
      <c r="A12" s="12"/>
      <c r="B12" s="2464" t="s">
        <v>15</v>
      </c>
      <c r="C12" s="2464"/>
      <c r="D12" s="2464"/>
      <c r="E12" s="79"/>
      <c r="F12" s="80"/>
      <c r="G12" s="81" t="s">
        <v>26</v>
      </c>
      <c r="H12" s="82" t="s">
        <v>188</v>
      </c>
      <c r="I12" s="82" t="s">
        <v>189</v>
      </c>
      <c r="J12" s="82" t="s">
        <v>16</v>
      </c>
      <c r="K12" s="382"/>
    </row>
    <row r="13" spans="1:12" s="2" customFormat="1" ht="27.95" customHeight="1">
      <c r="A13" s="1199" t="s">
        <v>862</v>
      </c>
      <c r="B13" s="1199" t="s">
        <v>863</v>
      </c>
      <c r="C13" s="1380"/>
      <c r="D13" s="1381"/>
      <c r="E13" s="505" t="s">
        <v>24</v>
      </c>
      <c r="F13" s="450" t="s">
        <v>43</v>
      </c>
      <c r="G13" s="505" t="s">
        <v>44</v>
      </c>
      <c r="H13" s="19"/>
      <c r="I13" s="19"/>
      <c r="J13" s="27"/>
      <c r="K13" s="381"/>
    </row>
    <row r="14" spans="1:12" s="2" customFormat="1" ht="27.95" customHeight="1">
      <c r="A14" s="1186" t="s">
        <v>864</v>
      </c>
      <c r="B14" s="1221" t="s">
        <v>865</v>
      </c>
      <c r="C14" s="86"/>
      <c r="D14" s="87"/>
      <c r="E14" s="502" t="s">
        <v>45</v>
      </c>
      <c r="F14" s="340"/>
      <c r="G14" s="192" t="s">
        <v>46</v>
      </c>
      <c r="H14" s="247"/>
      <c r="I14" s="247"/>
      <c r="J14" s="247"/>
      <c r="K14" s="381"/>
      <c r="L14" s="43"/>
    </row>
    <row r="15" spans="1:12" s="2" customFormat="1" ht="27.95" customHeight="1">
      <c r="A15" s="1383"/>
      <c r="B15" s="1382" t="s">
        <v>866</v>
      </c>
      <c r="C15" s="86"/>
      <c r="D15" s="87"/>
      <c r="E15" s="502" t="s">
        <v>44</v>
      </c>
      <c r="F15" s="340"/>
      <c r="G15" s="192"/>
      <c r="H15" s="247"/>
      <c r="I15" s="247"/>
      <c r="J15" s="247"/>
      <c r="K15" s="381"/>
      <c r="L15" s="43"/>
    </row>
    <row r="16" spans="1:12" s="2" customFormat="1" ht="27.95" customHeight="1">
      <c r="A16" s="175"/>
      <c r="B16" s="176" t="s">
        <v>139</v>
      </c>
      <c r="C16" s="86">
        <v>1</v>
      </c>
      <c r="D16" s="1398" t="s">
        <v>127</v>
      </c>
      <c r="E16" s="502"/>
      <c r="F16" s="340"/>
      <c r="G16" s="503"/>
      <c r="H16" s="247">
        <v>0.13</v>
      </c>
      <c r="I16" s="247">
        <v>0</v>
      </c>
      <c r="J16" s="247">
        <f t="shared" ref="J16:J18" si="0">SUM(H16:I16)</f>
        <v>0.13</v>
      </c>
      <c r="K16" s="381"/>
      <c r="L16" s="1832"/>
    </row>
    <row r="17" spans="1:12" s="2" customFormat="1" ht="27.95" customHeight="1">
      <c r="A17" s="175"/>
      <c r="B17" s="176" t="s">
        <v>172</v>
      </c>
      <c r="C17" s="86">
        <v>1</v>
      </c>
      <c r="D17" s="1398" t="s">
        <v>127</v>
      </c>
      <c r="E17" s="192"/>
      <c r="F17" s="504"/>
      <c r="G17" s="504"/>
      <c r="H17" s="247">
        <v>0.13</v>
      </c>
      <c r="I17" s="247">
        <v>0</v>
      </c>
      <c r="J17" s="247">
        <f t="shared" si="0"/>
        <v>0.13</v>
      </c>
      <c r="K17" s="381"/>
      <c r="L17" s="43"/>
    </row>
    <row r="18" spans="1:12" s="2" customFormat="1" ht="27.95" customHeight="1">
      <c r="A18" s="175"/>
      <c r="B18" s="176" t="s">
        <v>173</v>
      </c>
      <c r="C18" s="86">
        <v>1</v>
      </c>
      <c r="D18" s="1398" t="s">
        <v>127</v>
      </c>
      <c r="E18" s="195"/>
      <c r="F18" s="195"/>
      <c r="G18" s="195"/>
      <c r="H18" s="247">
        <v>0.13</v>
      </c>
      <c r="I18" s="247">
        <v>0</v>
      </c>
      <c r="J18" s="247">
        <f t="shared" si="0"/>
        <v>0.13</v>
      </c>
      <c r="K18" s="381"/>
    </row>
    <row r="19" spans="1:12" s="2" customFormat="1" ht="27.95" customHeight="1">
      <c r="A19" s="175"/>
      <c r="B19" s="176" t="s">
        <v>179</v>
      </c>
      <c r="C19" s="86">
        <v>1</v>
      </c>
      <c r="D19" s="1398" t="s">
        <v>127</v>
      </c>
      <c r="E19" s="195"/>
      <c r="F19" s="195"/>
      <c r="G19" s="195"/>
      <c r="H19" s="247">
        <f>SUM(H16:H18)</f>
        <v>0.39</v>
      </c>
      <c r="I19" s="247">
        <f t="shared" ref="I19:J19" si="1">SUM(I16:I18)</f>
        <v>0</v>
      </c>
      <c r="J19" s="247">
        <f t="shared" si="1"/>
        <v>0.39</v>
      </c>
      <c r="K19" s="381"/>
    </row>
    <row r="20" spans="1:12" s="2" customFormat="1" ht="27.95" customHeight="1">
      <c r="A20" s="175"/>
      <c r="B20" s="176"/>
      <c r="C20" s="93"/>
      <c r="D20" s="87"/>
      <c r="E20" s="195"/>
      <c r="F20" s="195"/>
      <c r="G20" s="195"/>
      <c r="H20" s="247"/>
      <c r="I20" s="247"/>
      <c r="J20" s="247"/>
      <c r="K20" s="381"/>
    </row>
    <row r="21" spans="1:12" s="2" customFormat="1" ht="27.95" customHeight="1">
      <c r="A21" s="128"/>
      <c r="B21" s="176"/>
      <c r="C21" s="86"/>
      <c r="D21" s="87"/>
      <c r="E21" s="502"/>
      <c r="F21" s="340"/>
      <c r="G21" s="192"/>
      <c r="H21" s="247"/>
      <c r="I21" s="247"/>
      <c r="J21" s="247"/>
      <c r="K21" s="381"/>
    </row>
    <row r="22" spans="1:12" s="2" customFormat="1" ht="27.95" customHeight="1">
      <c r="A22" s="128"/>
      <c r="B22" s="176"/>
      <c r="C22" s="86"/>
      <c r="D22" s="87"/>
      <c r="E22" s="502"/>
      <c r="F22" s="340"/>
      <c r="G22" s="192"/>
      <c r="H22" s="247"/>
      <c r="I22" s="247"/>
      <c r="J22" s="247"/>
      <c r="K22" s="381"/>
    </row>
    <row r="23" spans="1:12" s="2" customFormat="1" ht="27.95" customHeight="1">
      <c r="A23" s="128"/>
      <c r="B23" s="176"/>
      <c r="C23" s="86"/>
      <c r="D23" s="87"/>
      <c r="E23" s="502"/>
      <c r="F23" s="340"/>
      <c r="G23" s="192"/>
      <c r="H23" s="247"/>
      <c r="I23" s="247"/>
      <c r="J23" s="247"/>
      <c r="K23" s="381"/>
    </row>
    <row r="24" spans="1:12" s="2" customFormat="1" ht="27.95" customHeight="1">
      <c r="A24" s="128"/>
      <c r="B24" s="176"/>
      <c r="C24" s="86"/>
      <c r="D24" s="87"/>
      <c r="E24" s="502"/>
      <c r="F24" s="340"/>
      <c r="G24" s="192"/>
      <c r="H24" s="247"/>
      <c r="I24" s="247"/>
      <c r="J24" s="247"/>
      <c r="K24" s="381"/>
    </row>
    <row r="25" spans="1:12" s="2" customFormat="1" ht="27.95" customHeight="1">
      <c r="A25" s="128"/>
      <c r="B25" s="176"/>
      <c r="C25" s="86"/>
      <c r="D25" s="87"/>
      <c r="E25" s="502"/>
      <c r="F25" s="340"/>
      <c r="G25" s="192"/>
      <c r="H25" s="247"/>
      <c r="I25" s="247"/>
      <c r="J25" s="247"/>
      <c r="K25" s="381"/>
    </row>
    <row r="26" spans="1:12" s="2" customFormat="1" ht="27.95" customHeight="1">
      <c r="A26" s="128"/>
      <c r="B26" s="176"/>
      <c r="C26" s="86"/>
      <c r="D26" s="87"/>
      <c r="E26" s="502"/>
      <c r="F26" s="340"/>
      <c r="G26" s="192"/>
      <c r="H26" s="247"/>
      <c r="I26" s="247"/>
      <c r="J26" s="247"/>
      <c r="K26" s="381"/>
    </row>
    <row r="27" spans="1:12" s="2" customFormat="1" ht="27.95" customHeight="1">
      <c r="A27" s="128"/>
      <c r="B27" s="176"/>
      <c r="C27" s="86"/>
      <c r="D27" s="87"/>
      <c r="E27" s="502"/>
      <c r="F27" s="340"/>
      <c r="G27" s="192"/>
      <c r="H27" s="247"/>
      <c r="I27" s="247"/>
      <c r="J27" s="247"/>
      <c r="K27" s="381"/>
    </row>
    <row r="28" spans="1:12" s="2" customFormat="1" ht="27.95" customHeight="1">
      <c r="A28" s="128"/>
      <c r="B28" s="176"/>
      <c r="C28" s="86"/>
      <c r="D28" s="87"/>
      <c r="E28" s="502"/>
      <c r="F28" s="340"/>
      <c r="G28" s="192"/>
      <c r="H28" s="247"/>
      <c r="I28" s="247"/>
      <c r="J28" s="247"/>
      <c r="K28" s="381"/>
    </row>
    <row r="29" spans="1:12" s="2" customFormat="1" ht="27.95" customHeight="1">
      <c r="A29" s="2300"/>
      <c r="B29" s="2301"/>
      <c r="C29" s="146"/>
      <c r="D29" s="177"/>
      <c r="E29" s="2302"/>
      <c r="F29" s="375"/>
      <c r="G29" s="2197"/>
      <c r="H29" s="442"/>
      <c r="I29" s="442"/>
      <c r="J29" s="442"/>
      <c r="K29" s="381"/>
    </row>
    <row r="30" spans="1:12" s="2" customFormat="1" ht="27.95" customHeight="1">
      <c r="A30" s="2295"/>
      <c r="B30" s="2296"/>
      <c r="C30" s="2297"/>
      <c r="D30" s="2298"/>
      <c r="E30" s="2299"/>
      <c r="F30" s="1753"/>
      <c r="G30" s="1420"/>
      <c r="H30" s="959"/>
      <c r="I30" s="959"/>
      <c r="J30" s="959"/>
      <c r="K30" s="381"/>
    </row>
    <row r="31" spans="1:12" ht="27.95" customHeight="1">
      <c r="A31" s="508"/>
      <c r="B31" s="509"/>
      <c r="C31" s="145"/>
      <c r="D31" s="510"/>
      <c r="E31" s="405"/>
      <c r="F31" s="405"/>
      <c r="G31" s="405"/>
      <c r="H31" s="441"/>
      <c r="I31" s="441"/>
      <c r="J31" s="441"/>
      <c r="K31" s="381"/>
    </row>
    <row r="32" spans="1:12" ht="27.95" customHeight="1">
      <c r="A32" s="508"/>
      <c r="B32" s="179"/>
      <c r="C32" s="86"/>
      <c r="D32" s="88"/>
      <c r="E32" s="405"/>
      <c r="F32" s="405"/>
      <c r="G32" s="405"/>
      <c r="H32" s="441"/>
      <c r="I32" s="441"/>
      <c r="J32" s="441"/>
      <c r="K32" s="381"/>
    </row>
    <row r="33" spans="1:11" ht="27.95" customHeight="1">
      <c r="A33" s="508"/>
      <c r="B33" s="509"/>
      <c r="C33" s="145"/>
      <c r="D33" s="510"/>
      <c r="E33" s="405"/>
      <c r="F33" s="405"/>
      <c r="G33" s="405"/>
      <c r="H33" s="441"/>
      <c r="I33" s="441"/>
      <c r="J33" s="441"/>
      <c r="K33" s="381"/>
    </row>
    <row r="34" spans="1:11" ht="27.95" customHeight="1">
      <c r="A34" s="167"/>
      <c r="B34" s="511"/>
      <c r="C34" s="146"/>
      <c r="D34" s="512"/>
      <c r="E34" s="375"/>
      <c r="F34" s="375"/>
      <c r="G34" s="375"/>
      <c r="H34" s="204"/>
      <c r="I34" s="204"/>
      <c r="J34" s="204"/>
      <c r="K34" s="381"/>
    </row>
    <row r="35" spans="1:11" ht="27.95" customHeight="1">
      <c r="I35" s="13">
        <v>1</v>
      </c>
      <c r="J35" s="13">
        <v>1</v>
      </c>
    </row>
  </sheetData>
  <mergeCells count="14">
    <mergeCell ref="H10:J10"/>
    <mergeCell ref="B10:D10"/>
    <mergeCell ref="B11:D11"/>
    <mergeCell ref="H11:J11"/>
    <mergeCell ref="B12:D12"/>
    <mergeCell ref="E9:G9"/>
    <mergeCell ref="H3:J3"/>
    <mergeCell ref="E4:G4"/>
    <mergeCell ref="H4:J4"/>
    <mergeCell ref="E5:G5"/>
    <mergeCell ref="H6:J6"/>
    <mergeCell ref="H7:J7"/>
    <mergeCell ref="E8:G8"/>
    <mergeCell ref="H8:J8"/>
  </mergeCells>
  <pageMargins left="0.59055118110236227" right="0.15748031496062992" top="0.59055118110236227" bottom="0.59055118110236227" header="0.31496062992125984" footer="0.15748031496062992"/>
  <pageSetup paperSize="9" scale="61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50021"/>
  </sheetPr>
  <dimension ref="A1:L33"/>
  <sheetViews>
    <sheetView view="pageBreakPreview" zoomScale="90" zoomScaleNormal="70" zoomScaleSheetLayoutView="90" workbookViewId="0">
      <selection activeCell="A15" sqref="A15:J31"/>
    </sheetView>
  </sheetViews>
  <sheetFormatPr defaultColWidth="9" defaultRowHeight="27.95" customHeight="1"/>
  <cols>
    <col min="1" max="1" width="55.5703125" style="13" customWidth="1"/>
    <col min="2" max="2" width="16.5703125" style="13" customWidth="1"/>
    <col min="3" max="3" width="13.5703125" style="13" customWidth="1"/>
    <col min="4" max="4" width="40.42578125" style="13" customWidth="1"/>
    <col min="5" max="7" width="15.5703125" style="13" customWidth="1"/>
    <col min="8" max="9" width="13.5703125" style="13" customWidth="1"/>
    <col min="10" max="10" width="14.5703125" style="13" customWidth="1"/>
    <col min="11" max="16384" width="9" style="13"/>
  </cols>
  <sheetData>
    <row r="1" spans="1:12" ht="27.95" customHeight="1">
      <c r="A1" s="586" t="s">
        <v>694</v>
      </c>
      <c r="B1" s="2668" t="s">
        <v>253</v>
      </c>
      <c r="C1" s="2668"/>
      <c r="D1" s="2668"/>
      <c r="E1" s="378"/>
      <c r="F1" s="379"/>
      <c r="G1" s="378"/>
      <c r="H1" s="378"/>
      <c r="I1" s="378"/>
      <c r="J1" s="378"/>
    </row>
    <row r="2" spans="1:12" ht="27.95" customHeight="1">
      <c r="A2" s="587" t="s">
        <v>18</v>
      </c>
      <c r="B2" s="2668" t="s">
        <v>254</v>
      </c>
      <c r="C2" s="2668"/>
      <c r="D2" s="2668"/>
      <c r="E2" s="378"/>
      <c r="F2" s="378"/>
      <c r="G2" s="378"/>
      <c r="H2" s="378"/>
      <c r="I2" s="378"/>
      <c r="J2" s="378"/>
    </row>
    <row r="3" spans="1:12" ht="27.95" customHeight="1">
      <c r="A3" s="210" t="s">
        <v>1</v>
      </c>
      <c r="B3" s="272" t="s">
        <v>75</v>
      </c>
      <c r="C3" s="272"/>
      <c r="D3" s="272"/>
      <c r="E3" s="272" t="s">
        <v>2</v>
      </c>
      <c r="F3" s="272"/>
      <c r="G3" s="272"/>
      <c r="H3" s="2469" t="s">
        <v>3</v>
      </c>
      <c r="I3" s="2469"/>
      <c r="J3" s="2469"/>
    </row>
    <row r="4" spans="1:12" ht="27.95" customHeight="1">
      <c r="A4" s="272" t="s">
        <v>4</v>
      </c>
      <c r="B4" s="385" t="s">
        <v>273</v>
      </c>
      <c r="C4" s="272"/>
      <c r="D4" s="272"/>
      <c r="E4" s="2671" t="s">
        <v>228</v>
      </c>
      <c r="F4" s="2672"/>
      <c r="G4" s="2672"/>
      <c r="H4" s="2671" t="s">
        <v>228</v>
      </c>
      <c r="I4" s="2672"/>
      <c r="J4" s="2672"/>
    </row>
    <row r="5" spans="1:12" ht="27.95" customHeight="1">
      <c r="A5" s="385" t="s">
        <v>452</v>
      </c>
      <c r="B5" s="385"/>
      <c r="C5" s="272"/>
      <c r="D5" s="272"/>
      <c r="E5" s="479"/>
      <c r="F5" s="479"/>
      <c r="G5" s="479"/>
      <c r="H5" s="2617"/>
      <c r="I5" s="2617"/>
      <c r="J5" s="2617"/>
    </row>
    <row r="6" spans="1:12" ht="27.95" customHeight="1">
      <c r="A6" s="385"/>
      <c r="B6" s="385"/>
      <c r="C6" s="272"/>
      <c r="D6" s="272"/>
      <c r="E6" s="1851"/>
      <c r="F6" s="1851"/>
      <c r="G6" s="1851"/>
      <c r="H6" s="2617"/>
      <c r="I6" s="2617"/>
      <c r="J6" s="2617"/>
    </row>
    <row r="7" spans="1:12" ht="27.95" customHeight="1">
      <c r="A7" s="83"/>
      <c r="B7" s="272" t="s">
        <v>80</v>
      </c>
      <c r="C7" s="272"/>
      <c r="D7" s="272"/>
      <c r="E7" s="272" t="s">
        <v>7</v>
      </c>
      <c r="F7" s="272"/>
      <c r="G7" s="272"/>
      <c r="H7" s="2469" t="s">
        <v>8</v>
      </c>
      <c r="I7" s="2469"/>
      <c r="J7" s="2469"/>
    </row>
    <row r="8" spans="1:12" ht="27.95" customHeight="1">
      <c r="A8" s="83"/>
      <c r="B8" s="385" t="s">
        <v>273</v>
      </c>
      <c r="C8" s="272"/>
      <c r="D8" s="272"/>
      <c r="E8" s="479" t="s">
        <v>754</v>
      </c>
      <c r="F8" s="479"/>
      <c r="G8" s="479"/>
      <c r="H8" s="2617" t="s">
        <v>755</v>
      </c>
      <c r="I8" s="2617"/>
      <c r="J8" s="2617"/>
    </row>
    <row r="9" spans="1:12" ht="27.95" customHeight="1">
      <c r="A9" s="385"/>
      <c r="B9" s="385"/>
      <c r="C9" s="272"/>
      <c r="D9" s="272"/>
      <c r="E9" s="479"/>
      <c r="F9" s="479"/>
      <c r="G9" s="479"/>
      <c r="H9" s="1850"/>
      <c r="I9" s="1850"/>
      <c r="J9" s="1850"/>
    </row>
    <row r="10" spans="1:12" ht="27.95" customHeight="1">
      <c r="A10" s="385"/>
      <c r="B10" s="2669"/>
      <c r="C10" s="2670"/>
      <c r="D10" s="2670"/>
      <c r="E10" s="1851"/>
      <c r="F10" s="1851"/>
      <c r="G10" s="1851"/>
      <c r="H10" s="2617"/>
      <c r="I10" s="2617"/>
      <c r="J10" s="2617"/>
    </row>
    <row r="11" spans="1:12" ht="27.95" customHeight="1">
      <c r="A11" s="455"/>
      <c r="B11" s="455"/>
      <c r="C11" s="386"/>
      <c r="D11" s="386"/>
      <c r="E11" s="480"/>
      <c r="F11" s="480"/>
      <c r="G11" s="480"/>
      <c r="H11" s="1847"/>
      <c r="I11" s="1847"/>
      <c r="J11" s="1847"/>
    </row>
    <row r="12" spans="1:12" s="26" customFormat="1" ht="27.95" customHeight="1">
      <c r="A12" s="457" t="s">
        <v>11</v>
      </c>
      <c r="B12" s="2475" t="s">
        <v>12</v>
      </c>
      <c r="C12" s="2476"/>
      <c r="D12" s="2477"/>
      <c r="E12" s="1848">
        <v>10</v>
      </c>
      <c r="F12" s="457">
        <v>11</v>
      </c>
      <c r="G12" s="1849">
        <v>12</v>
      </c>
      <c r="H12" s="2475" t="s">
        <v>21</v>
      </c>
      <c r="I12" s="2476"/>
      <c r="J12" s="2477"/>
    </row>
    <row r="13" spans="1:12" s="26" customFormat="1" ht="27.95" customHeight="1">
      <c r="A13" s="481" t="s">
        <v>13</v>
      </c>
      <c r="B13" s="2425" t="s">
        <v>14</v>
      </c>
      <c r="C13" s="2425"/>
      <c r="D13" s="2425"/>
      <c r="E13" s="1843" t="s">
        <v>22</v>
      </c>
      <c r="F13" s="459" t="s">
        <v>23</v>
      </c>
      <c r="G13" s="1844" t="s">
        <v>24</v>
      </c>
      <c r="H13" s="2424" t="s">
        <v>25</v>
      </c>
      <c r="I13" s="2425"/>
      <c r="J13" s="2426"/>
    </row>
    <row r="14" spans="1:12" s="26" customFormat="1" ht="27.95" customHeight="1">
      <c r="A14" s="482"/>
      <c r="B14" s="2428" t="s">
        <v>15</v>
      </c>
      <c r="C14" s="2428"/>
      <c r="D14" s="2428"/>
      <c r="E14" s="1845"/>
      <c r="F14" s="461"/>
      <c r="G14" s="1846" t="s">
        <v>26</v>
      </c>
      <c r="H14" s="82" t="s">
        <v>188</v>
      </c>
      <c r="I14" s="82" t="s">
        <v>189</v>
      </c>
      <c r="J14" s="82" t="s">
        <v>16</v>
      </c>
    </row>
    <row r="15" spans="1:12" ht="27.95" customHeight="1">
      <c r="A15" s="1199" t="s">
        <v>849</v>
      </c>
      <c r="B15" s="1379" t="s">
        <v>850</v>
      </c>
      <c r="C15" s="1380"/>
      <c r="D15" s="1381"/>
      <c r="E15" s="1868" t="s">
        <v>24</v>
      </c>
      <c r="F15" s="1869" t="s">
        <v>113</v>
      </c>
      <c r="G15" s="1868" t="s">
        <v>44</v>
      </c>
      <c r="H15" s="1870"/>
      <c r="I15" s="1870"/>
      <c r="J15" s="1871"/>
    </row>
    <row r="16" spans="1:12" ht="27.95" customHeight="1">
      <c r="A16" s="1186"/>
      <c r="B16" s="1382" t="s">
        <v>851</v>
      </c>
      <c r="C16" s="86"/>
      <c r="D16" s="87"/>
      <c r="E16" s="1388" t="s">
        <v>45</v>
      </c>
      <c r="F16" s="411"/>
      <c r="G16" s="413" t="s">
        <v>46</v>
      </c>
      <c r="H16" s="962"/>
      <c r="I16" s="962"/>
      <c r="J16" s="962"/>
      <c r="L16" s="45"/>
    </row>
    <row r="17" spans="1:12" ht="27.95" customHeight="1">
      <c r="A17" s="1383"/>
      <c r="B17" s="1865" t="s">
        <v>139</v>
      </c>
      <c r="C17" s="1866"/>
      <c r="D17" s="1867"/>
      <c r="E17" s="1388" t="s">
        <v>44</v>
      </c>
      <c r="F17" s="411"/>
      <c r="G17" s="413"/>
      <c r="H17" s="962">
        <v>0.13</v>
      </c>
      <c r="I17" s="962">
        <v>0</v>
      </c>
      <c r="J17" s="962">
        <f t="shared" ref="J17:J20" si="0">SUM(H17:I17)</f>
        <v>0.13</v>
      </c>
      <c r="L17" s="45"/>
    </row>
    <row r="18" spans="1:12" ht="27.95" customHeight="1">
      <c r="A18" s="175"/>
      <c r="B18" s="1865" t="s">
        <v>172</v>
      </c>
      <c r="C18" s="1866"/>
      <c r="D18" s="1867"/>
      <c r="E18" s="1388"/>
      <c r="F18" s="411"/>
      <c r="G18" s="1872"/>
      <c r="H18" s="962">
        <v>0.13</v>
      </c>
      <c r="I18" s="962">
        <v>0</v>
      </c>
      <c r="J18" s="962">
        <f t="shared" si="0"/>
        <v>0.13</v>
      </c>
      <c r="L18" s="1832"/>
    </row>
    <row r="19" spans="1:12" ht="27.95" customHeight="1">
      <c r="A19" s="175"/>
      <c r="B19" s="1865" t="s">
        <v>173</v>
      </c>
      <c r="C19" s="1866" t="s">
        <v>853</v>
      </c>
      <c r="D19" s="1867"/>
      <c r="E19" s="413"/>
      <c r="F19" s="1873"/>
      <c r="G19" s="1873"/>
      <c r="H19" s="962">
        <v>0.13</v>
      </c>
      <c r="I19" s="962">
        <v>0</v>
      </c>
      <c r="J19" s="962">
        <f t="shared" si="0"/>
        <v>0.13</v>
      </c>
      <c r="L19" s="45"/>
    </row>
    <row r="20" spans="1:12" ht="27.95" customHeight="1">
      <c r="A20" s="175"/>
      <c r="B20" s="1865" t="s">
        <v>46</v>
      </c>
      <c r="C20" s="1866"/>
      <c r="D20" s="1867"/>
      <c r="E20" s="217"/>
      <c r="F20" s="217"/>
      <c r="G20" s="217"/>
      <c r="H20" s="962">
        <v>0.13</v>
      </c>
      <c r="I20" s="962">
        <v>0</v>
      </c>
      <c r="J20" s="962">
        <f t="shared" si="0"/>
        <v>0.13</v>
      </c>
      <c r="L20" s="45"/>
    </row>
    <row r="21" spans="1:12" ht="27.95" customHeight="1">
      <c r="A21" s="175"/>
      <c r="B21" s="1865" t="s">
        <v>179</v>
      </c>
      <c r="C21" s="1866"/>
      <c r="D21" s="1867"/>
      <c r="E21" s="217"/>
      <c r="F21" s="217"/>
      <c r="G21" s="217"/>
      <c r="H21" s="962">
        <f>SUM(H17:H20)</f>
        <v>0.52</v>
      </c>
      <c r="I21" s="962">
        <f>SUM(I17:I20)</f>
        <v>0</v>
      </c>
      <c r="J21" s="962">
        <f>SUM(J17:J20)</f>
        <v>0.52</v>
      </c>
      <c r="L21" s="45"/>
    </row>
    <row r="22" spans="1:12" ht="27.95" customHeight="1">
      <c r="A22" s="175"/>
      <c r="B22" s="176"/>
      <c r="C22" s="1384"/>
      <c r="D22" s="87"/>
      <c r="E22" s="195"/>
      <c r="F22" s="195"/>
      <c r="G22" s="195"/>
      <c r="H22" s="247"/>
      <c r="I22" s="247"/>
      <c r="J22" s="247"/>
      <c r="L22" s="45"/>
    </row>
    <row r="23" spans="1:12" ht="27.95" customHeight="1">
      <c r="A23" s="1221"/>
      <c r="B23" s="1950"/>
      <c r="C23" s="1950"/>
      <c r="D23" s="1950"/>
      <c r="E23" s="1385"/>
      <c r="F23" s="1385"/>
      <c r="G23" s="1385"/>
      <c r="H23" s="963"/>
      <c r="I23" s="963"/>
      <c r="J23" s="963"/>
      <c r="L23" s="45"/>
    </row>
    <row r="24" spans="1:12" ht="27.95" customHeight="1">
      <c r="A24" s="1383"/>
      <c r="B24" s="1950"/>
      <c r="C24" s="1950"/>
      <c r="D24" s="1950"/>
      <c r="E24" s="1385"/>
      <c r="F24" s="1385"/>
      <c r="G24" s="1385"/>
      <c r="H24" s="963"/>
      <c r="I24" s="963"/>
      <c r="J24" s="963"/>
      <c r="L24" s="45"/>
    </row>
    <row r="25" spans="1:12" ht="27.95" customHeight="1">
      <c r="A25" s="496"/>
      <c r="B25" s="1950"/>
      <c r="C25" s="1950"/>
      <c r="D25" s="1950"/>
      <c r="E25" s="411"/>
      <c r="F25" s="411"/>
      <c r="G25" s="411"/>
      <c r="H25" s="963"/>
      <c r="I25" s="963"/>
      <c r="J25" s="963"/>
      <c r="L25" s="1832"/>
    </row>
    <row r="26" spans="1:12" ht="27.95" customHeight="1">
      <c r="A26" s="496"/>
      <c r="B26" s="1427"/>
      <c r="C26" s="1198"/>
      <c r="D26" s="1387"/>
      <c r="E26" s="1388"/>
      <c r="F26" s="411"/>
      <c r="G26" s="1388"/>
      <c r="H26" s="963"/>
      <c r="I26" s="963"/>
      <c r="J26" s="963"/>
      <c r="L26" s="45"/>
    </row>
    <row r="27" spans="1:12" ht="27.95" customHeight="1">
      <c r="A27" s="496"/>
      <c r="B27" s="1427"/>
      <c r="C27" s="1198"/>
      <c r="D27" s="1387"/>
      <c r="E27" s="1388"/>
      <c r="F27" s="411"/>
      <c r="G27" s="1388"/>
      <c r="H27" s="963"/>
      <c r="I27" s="963"/>
      <c r="J27" s="963"/>
    </row>
    <row r="28" spans="1:12" ht="27.95" customHeight="1">
      <c r="A28" s="496"/>
      <c r="B28" s="1194"/>
      <c r="C28" s="1198"/>
      <c r="D28" s="1387"/>
      <c r="E28" s="1388"/>
      <c r="F28" s="411"/>
      <c r="G28" s="413"/>
      <c r="H28" s="962"/>
      <c r="I28" s="962"/>
      <c r="J28" s="962"/>
    </row>
    <row r="29" spans="1:12" ht="27.95" customHeight="1">
      <c r="A29" s="496"/>
      <c r="B29" s="1194"/>
      <c r="C29" s="1198"/>
      <c r="D29" s="1387"/>
      <c r="E29" s="1388"/>
      <c r="F29" s="411"/>
      <c r="G29" s="413"/>
      <c r="H29" s="962"/>
      <c r="I29" s="962"/>
      <c r="J29" s="962"/>
    </row>
    <row r="30" spans="1:12" ht="27.95" customHeight="1">
      <c r="A30" s="496"/>
      <c r="B30" s="1194"/>
      <c r="C30" s="1198"/>
      <c r="D30" s="1387"/>
      <c r="E30" s="1385"/>
      <c r="F30" s="1385"/>
      <c r="G30" s="1385"/>
      <c r="H30" s="962"/>
      <c r="I30" s="962"/>
      <c r="J30" s="962"/>
    </row>
    <row r="31" spans="1:12" ht="27.95" customHeight="1">
      <c r="A31" s="1969"/>
      <c r="B31" s="2020"/>
      <c r="C31" s="1970"/>
      <c r="D31" s="2308"/>
      <c r="E31" s="1972"/>
      <c r="F31" s="1972"/>
      <c r="G31" s="1972"/>
      <c r="H31" s="1973"/>
      <c r="I31" s="1973"/>
      <c r="J31" s="1973"/>
    </row>
    <row r="32" spans="1:12" ht="27.95" customHeight="1">
      <c r="A32" s="2303"/>
      <c r="B32" s="2304"/>
      <c r="C32" s="2305"/>
      <c r="D32" s="2306"/>
      <c r="E32" s="882"/>
      <c r="F32" s="882"/>
      <c r="G32" s="2307"/>
      <c r="H32" s="880"/>
      <c r="I32" s="880"/>
      <c r="J32" s="880"/>
    </row>
    <row r="33" spans="9:10" ht="27.95" customHeight="1">
      <c r="I33" s="13">
        <v>1</v>
      </c>
      <c r="J33" s="13">
        <v>1</v>
      </c>
    </row>
  </sheetData>
  <mergeCells count="16">
    <mergeCell ref="H6:J6"/>
    <mergeCell ref="H7:J7"/>
    <mergeCell ref="H8:J8"/>
    <mergeCell ref="B10:D10"/>
    <mergeCell ref="H10:J10"/>
    <mergeCell ref="B12:D12"/>
    <mergeCell ref="H12:J12"/>
    <mergeCell ref="B13:D13"/>
    <mergeCell ref="H13:J13"/>
    <mergeCell ref="B14:D14"/>
    <mergeCell ref="H5:J5"/>
    <mergeCell ref="B1:D1"/>
    <mergeCell ref="B2:D2"/>
    <mergeCell ref="H3:J3"/>
    <mergeCell ref="E4:G4"/>
    <mergeCell ref="H4:J4"/>
  </mergeCells>
  <pageMargins left="0.59055118110236227" right="0.31496062992125984" top="0.59055118110236227" bottom="0.59055118110236227" header="0.31496062992125984" footer="0.31496062992125984"/>
  <pageSetup paperSize="9" scale="58" orientation="landscape" r:id="rId1"/>
  <rowBreaks count="1" manualBreakCount="1">
    <brk id="32" max="16383" man="1"/>
  </rowBreak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50021"/>
  </sheetPr>
  <dimension ref="A1:N160"/>
  <sheetViews>
    <sheetView view="pageBreakPreview" zoomScale="90" zoomScaleNormal="70" zoomScaleSheetLayoutView="90" workbookViewId="0">
      <selection activeCell="A125" sqref="A125:J155"/>
    </sheetView>
  </sheetViews>
  <sheetFormatPr defaultColWidth="9" defaultRowHeight="27.95" customHeight="1"/>
  <cols>
    <col min="1" max="1" width="56" style="13" customWidth="1"/>
    <col min="2" max="2" width="13.5703125" style="13" customWidth="1"/>
    <col min="3" max="3" width="26.28515625" style="13" customWidth="1"/>
    <col min="4" max="4" width="37.42578125" style="13" customWidth="1"/>
    <col min="5" max="7" width="15.5703125" style="13" customWidth="1"/>
    <col min="8" max="10" width="12.5703125" style="13" customWidth="1"/>
    <col min="11" max="16384" width="9" style="13"/>
  </cols>
  <sheetData>
    <row r="1" spans="1:10" ht="27.95" customHeight="1">
      <c r="A1" s="586" t="s">
        <v>694</v>
      </c>
      <c r="B1" s="2668" t="s">
        <v>253</v>
      </c>
      <c r="C1" s="2668"/>
      <c r="D1" s="2668"/>
      <c r="E1" s="378"/>
      <c r="F1" s="379"/>
      <c r="G1" s="378"/>
      <c r="H1" s="378"/>
      <c r="I1" s="378"/>
      <c r="J1" s="378"/>
    </row>
    <row r="2" spans="1:10" ht="27.95" customHeight="1">
      <c r="A2" s="587" t="s">
        <v>18</v>
      </c>
      <c r="B2" s="2668" t="s">
        <v>254</v>
      </c>
      <c r="C2" s="2668"/>
      <c r="D2" s="2668"/>
      <c r="E2" s="378"/>
      <c r="F2" s="378"/>
      <c r="G2" s="378"/>
      <c r="H2" s="378"/>
      <c r="I2" s="378"/>
      <c r="J2" s="378"/>
    </row>
    <row r="3" spans="1:10" ht="27.95" customHeight="1">
      <c r="A3" s="210" t="s">
        <v>1</v>
      </c>
      <c r="B3" s="272" t="s">
        <v>75</v>
      </c>
      <c r="C3" s="272"/>
      <c r="D3" s="272"/>
      <c r="E3" s="272" t="s">
        <v>2</v>
      </c>
      <c r="F3" s="272"/>
      <c r="G3" s="272"/>
      <c r="H3" s="2469" t="s">
        <v>3</v>
      </c>
      <c r="I3" s="2469"/>
      <c r="J3" s="2469"/>
    </row>
    <row r="4" spans="1:10" ht="27.95" customHeight="1">
      <c r="A4" s="272" t="s">
        <v>4</v>
      </c>
      <c r="B4" s="385" t="s">
        <v>273</v>
      </c>
      <c r="C4" s="272"/>
      <c r="D4" s="272"/>
      <c r="E4" s="479" t="s">
        <v>276</v>
      </c>
      <c r="F4" s="479"/>
      <c r="G4" s="479"/>
      <c r="H4" s="1321" t="s">
        <v>277</v>
      </c>
      <c r="I4" s="1321"/>
      <c r="J4" s="1321"/>
    </row>
    <row r="5" spans="1:10" ht="27.95" customHeight="1">
      <c r="A5" s="385" t="s">
        <v>452</v>
      </c>
      <c r="B5" s="385"/>
      <c r="C5" s="272"/>
      <c r="D5" s="272"/>
      <c r="E5" s="1320" t="s">
        <v>278</v>
      </c>
      <c r="F5" s="1320"/>
      <c r="G5" s="1320"/>
      <c r="H5" s="1321"/>
      <c r="I5" s="1321"/>
      <c r="J5" s="1321"/>
    </row>
    <row r="6" spans="1:10" ht="27.95" customHeight="1">
      <c r="A6" s="385"/>
      <c r="B6" s="385"/>
      <c r="C6" s="272"/>
      <c r="D6" s="272"/>
      <c r="E6" s="1320"/>
      <c r="F6" s="1320"/>
      <c r="G6" s="1320"/>
      <c r="H6" s="1321"/>
      <c r="I6" s="1321"/>
      <c r="J6" s="1321"/>
    </row>
    <row r="7" spans="1:10" ht="27.95" customHeight="1">
      <c r="A7" s="83"/>
      <c r="B7" s="272" t="s">
        <v>80</v>
      </c>
      <c r="C7" s="272"/>
      <c r="D7" s="272"/>
      <c r="E7" s="272" t="s">
        <v>7</v>
      </c>
      <c r="F7" s="272"/>
      <c r="G7" s="272"/>
      <c r="H7" s="2469" t="s">
        <v>8</v>
      </c>
      <c r="I7" s="2469"/>
      <c r="J7" s="2469"/>
    </row>
    <row r="8" spans="1:10" ht="27.95" customHeight="1">
      <c r="A8" s="83"/>
      <c r="B8" s="385" t="s">
        <v>273</v>
      </c>
      <c r="C8" s="272"/>
      <c r="D8" s="272"/>
      <c r="E8" s="479" t="s">
        <v>279</v>
      </c>
      <c r="F8" s="479"/>
      <c r="G8" s="479"/>
      <c r="H8" s="1319"/>
      <c r="I8" s="1319"/>
      <c r="J8" s="1319"/>
    </row>
    <row r="9" spans="1:10" ht="27.95" customHeight="1">
      <c r="A9" s="83"/>
      <c r="B9" s="385"/>
      <c r="C9" s="272"/>
      <c r="D9" s="272"/>
      <c r="E9" s="1320" t="s">
        <v>280</v>
      </c>
      <c r="F9" s="1320"/>
      <c r="G9" s="1320"/>
      <c r="H9" s="1319" t="s">
        <v>277</v>
      </c>
      <c r="I9" s="1319"/>
      <c r="J9" s="1319"/>
    </row>
    <row r="10" spans="1:10" ht="27.95" customHeight="1">
      <c r="A10" s="385"/>
      <c r="B10" s="385"/>
      <c r="C10" s="272"/>
      <c r="D10" s="272"/>
      <c r="E10" s="479"/>
      <c r="F10" s="479"/>
      <c r="G10" s="479"/>
      <c r="H10" s="2617"/>
      <c r="I10" s="2617"/>
      <c r="J10" s="2617"/>
    </row>
    <row r="11" spans="1:10" ht="27.95" customHeight="1">
      <c r="A11" s="385"/>
      <c r="B11" s="2669"/>
      <c r="C11" s="2670"/>
      <c r="D11" s="2670"/>
      <c r="E11" s="479"/>
      <c r="F11" s="479"/>
      <c r="G11" s="479"/>
      <c r="H11" s="1308"/>
      <c r="I11" s="1308"/>
      <c r="J11" s="1308"/>
    </row>
    <row r="12" spans="1:10" ht="27.95" customHeight="1">
      <c r="A12" s="455"/>
      <c r="B12" s="455"/>
      <c r="C12" s="386"/>
      <c r="D12" s="386"/>
      <c r="E12" s="1309"/>
      <c r="F12" s="1309"/>
      <c r="G12" s="1309"/>
      <c r="H12" s="1308"/>
      <c r="I12" s="1308"/>
      <c r="J12" s="1308"/>
    </row>
    <row r="13" spans="1:10" s="26" customFormat="1" ht="27.95" customHeight="1">
      <c r="A13" s="457" t="s">
        <v>11</v>
      </c>
      <c r="B13" s="2475" t="s">
        <v>12</v>
      </c>
      <c r="C13" s="2476"/>
      <c r="D13" s="2477"/>
      <c r="E13" s="1058">
        <v>10</v>
      </c>
      <c r="F13" s="457">
        <v>11</v>
      </c>
      <c r="G13" s="1059">
        <v>12</v>
      </c>
      <c r="H13" s="2475" t="s">
        <v>21</v>
      </c>
      <c r="I13" s="2476"/>
      <c r="J13" s="2477"/>
    </row>
    <row r="14" spans="1:10" s="26" customFormat="1" ht="27.95" customHeight="1">
      <c r="A14" s="481" t="s">
        <v>13</v>
      </c>
      <c r="B14" s="2425" t="s">
        <v>14</v>
      </c>
      <c r="C14" s="2425"/>
      <c r="D14" s="2425"/>
      <c r="E14" s="1054" t="s">
        <v>22</v>
      </c>
      <c r="F14" s="459" t="s">
        <v>23</v>
      </c>
      <c r="G14" s="1055" t="s">
        <v>24</v>
      </c>
      <c r="H14" s="2424" t="s">
        <v>25</v>
      </c>
      <c r="I14" s="2425"/>
      <c r="J14" s="2426"/>
    </row>
    <row r="15" spans="1:10" s="26" customFormat="1" ht="27.95" customHeight="1">
      <c r="A15" s="482"/>
      <c r="B15" s="2428" t="s">
        <v>15</v>
      </c>
      <c r="C15" s="2428"/>
      <c r="D15" s="2428"/>
      <c r="E15" s="1056"/>
      <c r="F15" s="461"/>
      <c r="G15" s="1057" t="s">
        <v>26</v>
      </c>
      <c r="H15" s="82" t="s">
        <v>188</v>
      </c>
      <c r="I15" s="82" t="s">
        <v>189</v>
      </c>
      <c r="J15" s="82" t="s">
        <v>16</v>
      </c>
    </row>
    <row r="16" spans="1:10" ht="27.95" customHeight="1">
      <c r="A16" s="1265" t="s">
        <v>1324</v>
      </c>
      <c r="B16" s="1088" t="s">
        <v>1325</v>
      </c>
      <c r="C16" s="1089"/>
      <c r="D16" s="1090"/>
      <c r="E16" s="389" t="s">
        <v>24</v>
      </c>
      <c r="F16" s="389" t="s">
        <v>113</v>
      </c>
      <c r="G16" s="389" t="s">
        <v>44</v>
      </c>
      <c r="H16" s="1091"/>
      <c r="I16" s="1091"/>
      <c r="J16" s="20"/>
    </row>
    <row r="17" spans="1:10" ht="27.95" customHeight="1">
      <c r="A17" s="1176"/>
      <c r="B17" s="591" t="s">
        <v>832</v>
      </c>
      <c r="C17" s="592"/>
      <c r="D17" s="593"/>
      <c r="E17" s="392" t="s">
        <v>45</v>
      </c>
      <c r="F17" s="334"/>
      <c r="G17" s="333" t="s">
        <v>46</v>
      </c>
      <c r="H17" s="484"/>
      <c r="I17" s="484"/>
      <c r="J17" s="21"/>
    </row>
    <row r="18" spans="1:10" ht="27.95" customHeight="1">
      <c r="A18" s="483"/>
      <c r="B18" s="1899" t="s">
        <v>219</v>
      </c>
      <c r="C18" s="90">
        <v>113</v>
      </c>
      <c r="D18" s="1898" t="s">
        <v>281</v>
      </c>
      <c r="E18" s="392" t="s">
        <v>44</v>
      </c>
      <c r="F18" s="392"/>
      <c r="G18" s="336"/>
      <c r="H18" s="247">
        <v>0.31</v>
      </c>
      <c r="I18" s="247">
        <v>0</v>
      </c>
      <c r="J18" s="247">
        <f>SUM(H18:I18)</f>
        <v>0.31</v>
      </c>
    </row>
    <row r="19" spans="1:10" ht="27.95" customHeight="1">
      <c r="A19" s="483"/>
      <c r="B19" s="1899" t="s">
        <v>213</v>
      </c>
      <c r="C19" s="90">
        <v>115</v>
      </c>
      <c r="D19" s="1898" t="s">
        <v>281</v>
      </c>
      <c r="E19" s="392"/>
      <c r="F19" s="392"/>
      <c r="G19" s="336"/>
      <c r="H19" s="247">
        <v>0.31</v>
      </c>
      <c r="I19" s="247">
        <v>0</v>
      </c>
      <c r="J19" s="247">
        <f t="shared" ref="J19:J21" si="0">SUM(H19:I19)</f>
        <v>0.31</v>
      </c>
    </row>
    <row r="20" spans="1:10" ht="27.95" customHeight="1">
      <c r="A20" s="485"/>
      <c r="B20" s="1899" t="s">
        <v>69</v>
      </c>
      <c r="C20" s="90">
        <v>85</v>
      </c>
      <c r="D20" s="1898" t="s">
        <v>281</v>
      </c>
      <c r="E20" s="392"/>
      <c r="F20" s="392"/>
      <c r="G20" s="336"/>
      <c r="H20" s="247">
        <v>0.31</v>
      </c>
      <c r="I20" s="247">
        <v>0</v>
      </c>
      <c r="J20" s="247">
        <f t="shared" si="0"/>
        <v>0.31</v>
      </c>
    </row>
    <row r="21" spans="1:10" ht="27.95" customHeight="1">
      <c r="A21" s="486"/>
      <c r="B21" s="1899" t="s">
        <v>221</v>
      </c>
      <c r="C21" s="90">
        <f>SUM(C18:C20)</f>
        <v>313</v>
      </c>
      <c r="D21" s="1898" t="s">
        <v>281</v>
      </c>
      <c r="E21" s="392"/>
      <c r="F21" s="392"/>
      <c r="G21" s="336"/>
      <c r="H21" s="247">
        <f>SUM(H18:H20)</f>
        <v>0.92999999999999994</v>
      </c>
      <c r="I21" s="247">
        <f t="shared" ref="I21" si="1">SUM(I18:I20)</f>
        <v>0</v>
      </c>
      <c r="J21" s="247">
        <f t="shared" si="0"/>
        <v>0.92999999999999994</v>
      </c>
    </row>
    <row r="22" spans="1:10" ht="27.95" customHeight="1">
      <c r="A22" s="485"/>
      <c r="B22" s="1899"/>
      <c r="C22" s="90"/>
      <c r="D22" s="1898"/>
      <c r="E22" s="392"/>
      <c r="F22" s="392"/>
      <c r="G22" s="336"/>
      <c r="H22" s="247"/>
      <c r="I22" s="247"/>
      <c r="J22" s="247"/>
    </row>
    <row r="23" spans="1:10" ht="27.95" customHeight="1">
      <c r="A23" s="485"/>
      <c r="B23" s="591" t="s">
        <v>1326</v>
      </c>
      <c r="C23" s="592"/>
      <c r="D23" s="593"/>
      <c r="E23" s="392" t="s">
        <v>24</v>
      </c>
      <c r="F23" s="392" t="s">
        <v>43</v>
      </c>
      <c r="G23" s="392" t="s">
        <v>44</v>
      </c>
      <c r="H23" s="1029"/>
      <c r="I23" s="1029"/>
      <c r="J23" s="991"/>
    </row>
    <row r="24" spans="1:10" ht="27.95" customHeight="1">
      <c r="A24" s="485"/>
      <c r="B24" s="591" t="s">
        <v>567</v>
      </c>
      <c r="C24" s="592"/>
      <c r="D24" s="593"/>
      <c r="E24" s="392" t="s">
        <v>45</v>
      </c>
      <c r="F24" s="334"/>
      <c r="G24" s="333" t="s">
        <v>46</v>
      </c>
      <c r="H24" s="1029"/>
      <c r="I24" s="1029"/>
      <c r="J24" s="991"/>
    </row>
    <row r="25" spans="1:10" ht="27.95" customHeight="1">
      <c r="A25" s="485"/>
      <c r="B25" s="591" t="s">
        <v>435</v>
      </c>
      <c r="C25" s="592"/>
      <c r="D25" s="593"/>
      <c r="E25" s="392" t="s">
        <v>44</v>
      </c>
      <c r="F25" s="334"/>
      <c r="G25" s="333"/>
      <c r="H25" s="1029"/>
      <c r="I25" s="1029"/>
      <c r="J25" s="991"/>
    </row>
    <row r="26" spans="1:10" ht="27.95" customHeight="1">
      <c r="A26" s="485"/>
      <c r="B26" s="591" t="s">
        <v>436</v>
      </c>
      <c r="C26" s="592"/>
      <c r="D26" s="593"/>
      <c r="E26" s="392"/>
      <c r="F26" s="334"/>
      <c r="G26" s="333"/>
      <c r="H26" s="1029"/>
      <c r="I26" s="1029"/>
      <c r="J26" s="991"/>
    </row>
    <row r="27" spans="1:10" ht="27.95" customHeight="1">
      <c r="A27" s="485"/>
      <c r="B27" s="1899" t="s">
        <v>219</v>
      </c>
      <c r="C27" s="90">
        <v>113</v>
      </c>
      <c r="D27" s="1898" t="s">
        <v>281</v>
      </c>
      <c r="E27" s="392"/>
      <c r="F27" s="392"/>
      <c r="G27" s="336"/>
      <c r="H27" s="247">
        <v>0.31</v>
      </c>
      <c r="I27" s="247">
        <v>0</v>
      </c>
      <c r="J27" s="247">
        <f>SUM(H27:I27)</f>
        <v>0.31</v>
      </c>
    </row>
    <row r="28" spans="1:10" ht="27.95" customHeight="1">
      <c r="A28" s="485"/>
      <c r="B28" s="1899" t="s">
        <v>213</v>
      </c>
      <c r="C28" s="90">
        <v>115</v>
      </c>
      <c r="D28" s="1898" t="s">
        <v>281</v>
      </c>
      <c r="E28" s="392"/>
      <c r="F28" s="392"/>
      <c r="G28" s="336"/>
      <c r="H28" s="247">
        <v>0.31</v>
      </c>
      <c r="I28" s="247">
        <v>0</v>
      </c>
      <c r="J28" s="247">
        <f t="shared" ref="J28:J30" si="2">SUM(H28:I28)</f>
        <v>0.31</v>
      </c>
    </row>
    <row r="29" spans="1:10" ht="27.95" customHeight="1">
      <c r="A29" s="485"/>
      <c r="B29" s="1921" t="s">
        <v>69</v>
      </c>
      <c r="C29" s="90">
        <v>85</v>
      </c>
      <c r="D29" s="1914" t="s">
        <v>281</v>
      </c>
      <c r="E29" s="392"/>
      <c r="F29" s="392"/>
      <c r="G29" s="336"/>
      <c r="H29" s="247">
        <v>0.31</v>
      </c>
      <c r="I29" s="247">
        <v>0</v>
      </c>
      <c r="J29" s="247">
        <f t="shared" si="2"/>
        <v>0.31</v>
      </c>
    </row>
    <row r="30" spans="1:10" ht="27.95" customHeight="1">
      <c r="A30" s="486"/>
      <c r="B30" s="1921" t="s">
        <v>221</v>
      </c>
      <c r="C30" s="90">
        <f>SUM(C27:C29)</f>
        <v>313</v>
      </c>
      <c r="D30" s="1914" t="s">
        <v>281</v>
      </c>
      <c r="E30" s="392"/>
      <c r="F30" s="392"/>
      <c r="G30" s="336"/>
      <c r="H30" s="247">
        <f>SUM(H27:H29)</f>
        <v>0.92999999999999994</v>
      </c>
      <c r="I30" s="247">
        <f t="shared" ref="I30" si="3">SUM(I27:I29)</f>
        <v>0</v>
      </c>
      <c r="J30" s="247">
        <f t="shared" si="2"/>
        <v>0.92999999999999994</v>
      </c>
    </row>
    <row r="31" spans="1:10" ht="27.95" customHeight="1">
      <c r="A31" s="2309"/>
      <c r="B31" s="369"/>
      <c r="C31" s="1976"/>
      <c r="D31" s="371"/>
      <c r="E31" s="422"/>
      <c r="F31" s="422"/>
      <c r="G31" s="2310"/>
      <c r="H31" s="442"/>
      <c r="I31" s="442"/>
      <c r="J31" s="442"/>
    </row>
    <row r="32" spans="1:10" ht="27.95" customHeight="1">
      <c r="A32" s="1265" t="s">
        <v>1327</v>
      </c>
      <c r="B32" s="2311" t="s">
        <v>1328</v>
      </c>
      <c r="C32" s="2312"/>
      <c r="D32" s="2313"/>
      <c r="E32" s="389" t="s">
        <v>24</v>
      </c>
      <c r="F32" s="2314" t="s">
        <v>113</v>
      </c>
      <c r="G32" s="389" t="s">
        <v>44</v>
      </c>
      <c r="H32" s="2315"/>
      <c r="I32" s="2315"/>
      <c r="J32" s="988"/>
    </row>
    <row r="33" spans="1:13" ht="27.95" customHeight="1">
      <c r="A33" s="486"/>
      <c r="B33" s="1177" t="s">
        <v>833</v>
      </c>
      <c r="C33" s="839"/>
      <c r="D33" s="840"/>
      <c r="E33" s="392" t="s">
        <v>45</v>
      </c>
      <c r="F33" s="392"/>
      <c r="G33" s="333" t="s">
        <v>46</v>
      </c>
      <c r="H33" s="1029"/>
      <c r="I33" s="1029"/>
      <c r="J33" s="991"/>
    </row>
    <row r="34" spans="1:13" ht="27.95" customHeight="1">
      <c r="A34" s="486"/>
      <c r="B34" s="1177" t="s">
        <v>834</v>
      </c>
      <c r="C34" s="839"/>
      <c r="D34" s="840"/>
      <c r="E34" s="392" t="s">
        <v>44</v>
      </c>
      <c r="F34" s="392"/>
      <c r="G34" s="336"/>
      <c r="H34" s="1029"/>
      <c r="I34" s="1029"/>
      <c r="J34" s="991"/>
    </row>
    <row r="35" spans="1:13" ht="27.95" customHeight="1">
      <c r="A35" s="486"/>
      <c r="B35" s="1921" t="s">
        <v>219</v>
      </c>
      <c r="C35" s="1188">
        <v>15</v>
      </c>
      <c r="D35" s="1189" t="s">
        <v>127</v>
      </c>
      <c r="E35" s="392"/>
      <c r="F35" s="333"/>
      <c r="G35" s="333"/>
      <c r="H35" s="247">
        <v>0.13</v>
      </c>
      <c r="I35" s="247">
        <v>0</v>
      </c>
      <c r="J35" s="247">
        <f>SUM(H35:I35)</f>
        <v>0.13</v>
      </c>
    </row>
    <row r="36" spans="1:13" ht="27.95" customHeight="1">
      <c r="A36" s="486"/>
      <c r="B36" s="1921" t="s">
        <v>213</v>
      </c>
      <c r="C36" s="1188">
        <v>14</v>
      </c>
      <c r="D36" s="1189" t="s">
        <v>127</v>
      </c>
      <c r="E36" s="333"/>
      <c r="F36" s="333"/>
      <c r="G36" s="333"/>
      <c r="H36" s="247">
        <v>0.13</v>
      </c>
      <c r="I36" s="247">
        <v>0</v>
      </c>
      <c r="J36" s="247">
        <f t="shared" ref="J36:J38" si="4">SUM(H36:I36)</f>
        <v>0.13</v>
      </c>
    </row>
    <row r="37" spans="1:13" ht="27.95" customHeight="1">
      <c r="A37" s="486"/>
      <c r="B37" s="1921" t="s">
        <v>69</v>
      </c>
      <c r="C37" s="1188">
        <v>15</v>
      </c>
      <c r="D37" s="1189" t="s">
        <v>127</v>
      </c>
      <c r="E37" s="333"/>
      <c r="F37" s="333"/>
      <c r="G37" s="333"/>
      <c r="H37" s="247">
        <v>0.13</v>
      </c>
      <c r="I37" s="247">
        <v>0</v>
      </c>
      <c r="J37" s="247">
        <f t="shared" si="4"/>
        <v>0.13</v>
      </c>
    </row>
    <row r="38" spans="1:13" ht="27.95" customHeight="1">
      <c r="A38" s="486"/>
      <c r="B38" s="1921" t="s">
        <v>221</v>
      </c>
      <c r="C38" s="1165">
        <f>SUM(C35:C37)</f>
        <v>44</v>
      </c>
      <c r="D38" s="1189" t="s">
        <v>127</v>
      </c>
      <c r="E38" s="333"/>
      <c r="F38" s="333"/>
      <c r="G38" s="333"/>
      <c r="H38" s="247">
        <f>SUM(H35:H37)</f>
        <v>0.39</v>
      </c>
      <c r="I38" s="247">
        <f t="shared" ref="I38" si="5">SUM(I35:I37)</f>
        <v>0</v>
      </c>
      <c r="J38" s="247">
        <f t="shared" si="4"/>
        <v>0.39</v>
      </c>
    </row>
    <row r="39" spans="1:13" ht="27.95" customHeight="1">
      <c r="A39" s="486"/>
      <c r="B39" s="1921"/>
      <c r="C39" s="90"/>
      <c r="D39" s="1914"/>
      <c r="E39" s="392"/>
      <c r="F39" s="392"/>
      <c r="G39" s="336"/>
      <c r="H39" s="247"/>
      <c r="I39" s="247"/>
      <c r="J39" s="247"/>
    </row>
    <row r="40" spans="1:13" ht="27.95" customHeight="1">
      <c r="A40" s="486"/>
      <c r="B40" s="2532" t="s">
        <v>1329</v>
      </c>
      <c r="C40" s="2533"/>
      <c r="D40" s="2534"/>
      <c r="E40" s="340" t="s">
        <v>24</v>
      </c>
      <c r="F40" s="492" t="s">
        <v>43</v>
      </c>
      <c r="G40" s="340" t="s">
        <v>44</v>
      </c>
      <c r="H40" s="247"/>
      <c r="I40" s="247"/>
      <c r="J40" s="247"/>
    </row>
    <row r="41" spans="1:13" ht="27.95" customHeight="1">
      <c r="A41" s="486"/>
      <c r="B41" s="591" t="s">
        <v>437</v>
      </c>
      <c r="C41" s="841"/>
      <c r="D41" s="842"/>
      <c r="E41" s="340" t="s">
        <v>45</v>
      </c>
      <c r="F41" s="492"/>
      <c r="G41" s="333" t="s">
        <v>46</v>
      </c>
      <c r="H41" s="1030"/>
      <c r="I41" s="1030"/>
      <c r="J41" s="995"/>
    </row>
    <row r="42" spans="1:13" ht="27.95" customHeight="1">
      <c r="A42" s="486"/>
      <c r="B42" s="1899" t="s">
        <v>219</v>
      </c>
      <c r="C42" s="86">
        <v>1</v>
      </c>
      <c r="D42" s="1898" t="s">
        <v>127</v>
      </c>
      <c r="E42" s="340" t="s">
        <v>44</v>
      </c>
      <c r="F42" s="340"/>
      <c r="G42" s="192"/>
      <c r="H42" s="247">
        <v>0.13</v>
      </c>
      <c r="I42" s="247">
        <v>0</v>
      </c>
      <c r="J42" s="247">
        <f>SUM(H42:I42)</f>
        <v>0.13</v>
      </c>
    </row>
    <row r="43" spans="1:13" ht="27.95" customHeight="1">
      <c r="A43" s="486"/>
      <c r="B43" s="1899" t="s">
        <v>213</v>
      </c>
      <c r="C43" s="116">
        <v>1</v>
      </c>
      <c r="D43" s="1898" t="s">
        <v>127</v>
      </c>
      <c r="E43" s="340"/>
      <c r="F43" s="340"/>
      <c r="G43" s="297"/>
      <c r="H43" s="247">
        <v>0.13</v>
      </c>
      <c r="I43" s="247">
        <v>0</v>
      </c>
      <c r="J43" s="247">
        <f t="shared" ref="J43:J45" si="6">SUM(H43:I43)</f>
        <v>0.13</v>
      </c>
    </row>
    <row r="44" spans="1:13" ht="27.95" customHeight="1">
      <c r="A44" s="486"/>
      <c r="B44" s="1899" t="s">
        <v>69</v>
      </c>
      <c r="C44" s="86">
        <v>1</v>
      </c>
      <c r="D44" s="1898" t="s">
        <v>127</v>
      </c>
      <c r="E44" s="340"/>
      <c r="F44" s="340"/>
      <c r="G44" s="297"/>
      <c r="H44" s="247">
        <v>0.13</v>
      </c>
      <c r="I44" s="247">
        <v>0</v>
      </c>
      <c r="J44" s="247">
        <f t="shared" si="6"/>
        <v>0.13</v>
      </c>
    </row>
    <row r="45" spans="1:13" ht="27.95" customHeight="1">
      <c r="A45" s="486"/>
      <c r="B45" s="1899" t="s">
        <v>221</v>
      </c>
      <c r="C45" s="117">
        <f>SUM(C42:C44)</f>
        <v>3</v>
      </c>
      <c r="D45" s="1898" t="s">
        <v>127</v>
      </c>
      <c r="E45" s="340"/>
      <c r="F45" s="340"/>
      <c r="G45" s="297"/>
      <c r="H45" s="247">
        <f>SUM(H42:H44)</f>
        <v>0.39</v>
      </c>
      <c r="I45" s="247">
        <f t="shared" ref="I45" si="7">SUM(I42:I44)</f>
        <v>0</v>
      </c>
      <c r="J45" s="247">
        <f t="shared" si="6"/>
        <v>0.39</v>
      </c>
    </row>
    <row r="46" spans="1:13" ht="27.95" customHeight="1">
      <c r="A46" s="486"/>
      <c r="B46" s="1921"/>
      <c r="C46" s="90"/>
      <c r="D46" s="1914"/>
      <c r="E46" s="392"/>
      <c r="F46" s="392"/>
      <c r="G46" s="336"/>
      <c r="H46" s="247"/>
      <c r="I46" s="247"/>
      <c r="J46" s="247"/>
    </row>
    <row r="47" spans="1:13" ht="27.95" customHeight="1">
      <c r="A47" s="1375"/>
      <c r="B47" s="1177" t="s">
        <v>1330</v>
      </c>
      <c r="C47" s="1254"/>
      <c r="D47" s="1255"/>
      <c r="E47" s="423" t="s">
        <v>24</v>
      </c>
      <c r="F47" s="1220" t="s">
        <v>123</v>
      </c>
      <c r="G47" s="423" t="s">
        <v>44</v>
      </c>
      <c r="H47" s="1257"/>
      <c r="I47" s="1257"/>
      <c r="J47" s="991"/>
      <c r="M47" s="1375" t="s">
        <v>622</v>
      </c>
    </row>
    <row r="48" spans="1:13" ht="27.95" customHeight="1">
      <c r="A48" s="1375"/>
      <c r="B48" s="1376" t="s">
        <v>835</v>
      </c>
      <c r="C48" s="1377"/>
      <c r="D48" s="1378"/>
      <c r="E48" s="423" t="s">
        <v>45</v>
      </c>
      <c r="F48" s="1220"/>
      <c r="G48" s="425" t="s">
        <v>46</v>
      </c>
      <c r="H48" s="1257"/>
      <c r="I48" s="1257"/>
      <c r="J48" s="991"/>
      <c r="M48" s="1375"/>
    </row>
    <row r="49" spans="1:13" ht="27.95" customHeight="1">
      <c r="A49" s="1375"/>
      <c r="B49" s="1376" t="s">
        <v>836</v>
      </c>
      <c r="C49" s="1377"/>
      <c r="D49" s="1378"/>
      <c r="E49" s="425" t="s">
        <v>46</v>
      </c>
      <c r="F49" s="1220"/>
      <c r="G49" s="423"/>
      <c r="H49" s="1257"/>
      <c r="I49" s="1257"/>
      <c r="J49" s="991"/>
      <c r="M49" s="1375"/>
    </row>
    <row r="50" spans="1:13" ht="27.95" customHeight="1">
      <c r="A50" s="1375"/>
      <c r="B50" s="1376" t="s">
        <v>283</v>
      </c>
      <c r="C50" s="1377"/>
      <c r="D50" s="1378"/>
      <c r="E50" s="423"/>
      <c r="F50" s="1220"/>
      <c r="G50" s="423"/>
      <c r="H50" s="1257"/>
      <c r="I50" s="1257"/>
      <c r="J50" s="991"/>
      <c r="M50" s="1375"/>
    </row>
    <row r="51" spans="1:13" ht="27.95" customHeight="1">
      <c r="A51" s="1375"/>
      <c r="B51" s="1376" t="s">
        <v>838</v>
      </c>
      <c r="C51" s="1377"/>
      <c r="D51" s="1378"/>
      <c r="E51" s="423"/>
      <c r="F51" s="1220"/>
      <c r="G51" s="423"/>
      <c r="H51" s="1257"/>
      <c r="I51" s="1257"/>
      <c r="J51" s="991"/>
      <c r="M51" s="1375" t="s">
        <v>837</v>
      </c>
    </row>
    <row r="52" spans="1:13" ht="27.95" customHeight="1">
      <c r="A52" s="1184"/>
      <c r="B52" s="1177" t="s">
        <v>839</v>
      </c>
      <c r="C52" s="1254"/>
      <c r="D52" s="1255"/>
      <c r="E52" s="423"/>
      <c r="F52" s="1220"/>
      <c r="G52" s="425"/>
      <c r="H52" s="1257"/>
      <c r="I52" s="1257"/>
      <c r="J52" s="991"/>
      <c r="M52" s="1184"/>
    </row>
    <row r="53" spans="1:13" ht="27.95" customHeight="1">
      <c r="A53" s="1184"/>
      <c r="B53" s="1177" t="s">
        <v>284</v>
      </c>
      <c r="C53" s="1254"/>
      <c r="D53" s="1255"/>
      <c r="E53" s="423"/>
      <c r="F53" s="1220"/>
      <c r="G53" s="425"/>
      <c r="H53" s="1257"/>
      <c r="I53" s="1257"/>
      <c r="J53" s="991"/>
    </row>
    <row r="54" spans="1:13" ht="27.95" customHeight="1">
      <c r="A54" s="1184"/>
      <c r="B54" s="1177" t="s">
        <v>285</v>
      </c>
      <c r="C54" s="1254"/>
      <c r="D54" s="1255"/>
      <c r="E54" s="425"/>
      <c r="F54" s="1220"/>
      <c r="G54" s="423"/>
      <c r="H54" s="1257"/>
      <c r="I54" s="1257"/>
      <c r="J54" s="991"/>
    </row>
    <row r="55" spans="1:13" ht="27.95" customHeight="1">
      <c r="A55" s="1186"/>
      <c r="B55" s="1256" t="s">
        <v>219</v>
      </c>
      <c r="C55" s="655"/>
      <c r="D55" s="1223"/>
      <c r="E55" s="423"/>
      <c r="F55" s="423"/>
      <c r="G55" s="425"/>
      <c r="H55" s="247">
        <v>0.13</v>
      </c>
      <c r="I55" s="247">
        <v>0</v>
      </c>
      <c r="J55" s="247">
        <f>SUM(H55:I55)</f>
        <v>0.13</v>
      </c>
    </row>
    <row r="56" spans="1:13" ht="27.95" customHeight="1">
      <c r="A56" s="1190"/>
      <c r="B56" s="1256" t="s">
        <v>213</v>
      </c>
      <c r="C56" s="655" t="s">
        <v>840</v>
      </c>
      <c r="D56" s="1223"/>
      <c r="E56" s="423"/>
      <c r="F56" s="423"/>
      <c r="G56" s="425"/>
      <c r="H56" s="247">
        <v>0.13</v>
      </c>
      <c r="I56" s="247">
        <v>0</v>
      </c>
      <c r="J56" s="247">
        <f t="shared" ref="J56:J58" si="8">SUM(H56:I56)</f>
        <v>0.13</v>
      </c>
    </row>
    <row r="57" spans="1:13" ht="27.95" customHeight="1">
      <c r="A57" s="1190"/>
      <c r="B57" s="1256" t="s">
        <v>69</v>
      </c>
      <c r="C57" s="655"/>
      <c r="D57" s="1223"/>
      <c r="E57" s="423"/>
      <c r="F57" s="423"/>
      <c r="G57" s="425"/>
      <c r="H57" s="247">
        <v>0.13</v>
      </c>
      <c r="I57" s="247">
        <v>0</v>
      </c>
      <c r="J57" s="247">
        <f t="shared" si="8"/>
        <v>0.13</v>
      </c>
    </row>
    <row r="58" spans="1:13" ht="27.95" customHeight="1">
      <c r="A58" s="1190"/>
      <c r="B58" s="1921" t="s">
        <v>221</v>
      </c>
      <c r="C58" s="655"/>
      <c r="D58" s="1223"/>
      <c r="E58" s="423"/>
      <c r="F58" s="423"/>
      <c r="G58" s="425"/>
      <c r="H58" s="247">
        <f>SUM(H55:H57)</f>
        <v>0.39</v>
      </c>
      <c r="I58" s="247">
        <f t="shared" ref="I58" si="9">SUM(I55:I57)</f>
        <v>0</v>
      </c>
      <c r="J58" s="247">
        <f t="shared" si="8"/>
        <v>0.39</v>
      </c>
    </row>
    <row r="59" spans="1:13" ht="27.95" customHeight="1">
      <c r="A59" s="1428"/>
      <c r="B59" s="1106"/>
      <c r="C59" s="1178"/>
      <c r="D59" s="1179"/>
      <c r="E59" s="418"/>
      <c r="F59" s="418"/>
      <c r="G59" s="420"/>
      <c r="H59" s="962"/>
      <c r="I59" s="962"/>
      <c r="J59" s="962"/>
    </row>
    <row r="60" spans="1:13" ht="27.95" customHeight="1">
      <c r="A60" s="1428"/>
      <c r="B60" s="1106"/>
      <c r="C60" s="1178"/>
      <c r="D60" s="1179"/>
      <c r="E60" s="418"/>
      <c r="F60" s="418"/>
      <c r="G60" s="420"/>
      <c r="H60" s="962"/>
      <c r="I60" s="962"/>
      <c r="J60" s="962"/>
    </row>
    <row r="61" spans="1:13" ht="27.95" customHeight="1">
      <c r="A61" s="1428"/>
      <c r="B61" s="1106"/>
      <c r="C61" s="1178"/>
      <c r="D61" s="1179"/>
      <c r="E61" s="418"/>
      <c r="F61" s="418"/>
      <c r="G61" s="420"/>
      <c r="H61" s="962"/>
      <c r="I61" s="962"/>
      <c r="J61" s="962"/>
    </row>
    <row r="62" spans="1:13" ht="27.95" customHeight="1">
      <c r="A62" s="2316"/>
      <c r="B62" s="2099"/>
      <c r="C62" s="2317"/>
      <c r="D62" s="2318"/>
      <c r="E62" s="2104"/>
      <c r="F62" s="2104"/>
      <c r="G62" s="2164"/>
      <c r="H62" s="1973"/>
      <c r="I62" s="1973"/>
      <c r="J62" s="1973"/>
    </row>
    <row r="63" spans="1:13" ht="27.95" customHeight="1">
      <c r="A63" s="2319" t="s">
        <v>1331</v>
      </c>
      <c r="B63" s="2311" t="s">
        <v>1332</v>
      </c>
      <c r="C63" s="2312"/>
      <c r="D63" s="2313"/>
      <c r="E63" s="389" t="s">
        <v>24</v>
      </c>
      <c r="F63" s="2320" t="s">
        <v>43</v>
      </c>
      <c r="G63" s="389" t="s">
        <v>44</v>
      </c>
      <c r="H63" s="443"/>
      <c r="I63" s="443"/>
      <c r="J63" s="443"/>
    </row>
    <row r="64" spans="1:13" ht="27.95" customHeight="1">
      <c r="A64" s="1176" t="s">
        <v>650</v>
      </c>
      <c r="B64" s="838" t="s">
        <v>282</v>
      </c>
      <c r="C64" s="839"/>
      <c r="D64" s="840"/>
      <c r="E64" s="392" t="s">
        <v>45</v>
      </c>
      <c r="F64" s="392"/>
      <c r="G64" s="333" t="s">
        <v>46</v>
      </c>
      <c r="H64" s="247"/>
      <c r="I64" s="247"/>
      <c r="J64" s="247"/>
    </row>
    <row r="65" spans="1:14" ht="27.95" customHeight="1">
      <c r="A65" s="489"/>
      <c r="B65" s="1921" t="s">
        <v>219</v>
      </c>
      <c r="C65" s="1188">
        <v>116</v>
      </c>
      <c r="D65" s="1898" t="s">
        <v>281</v>
      </c>
      <c r="E65" s="392" t="s">
        <v>44</v>
      </c>
      <c r="F65" s="333"/>
      <c r="G65" s="333"/>
      <c r="H65" s="247">
        <v>0.13</v>
      </c>
      <c r="I65" s="247">
        <v>0</v>
      </c>
      <c r="J65" s="247">
        <f>SUM(H65:I65)</f>
        <v>0.13</v>
      </c>
    </row>
    <row r="66" spans="1:14" ht="27.95" customHeight="1">
      <c r="A66" s="489"/>
      <c r="B66" s="1921" t="s">
        <v>213</v>
      </c>
      <c r="C66" s="1188">
        <v>117</v>
      </c>
      <c r="D66" s="1898" t="s">
        <v>281</v>
      </c>
      <c r="E66" s="333"/>
      <c r="F66" s="333"/>
      <c r="G66" s="333"/>
      <c r="H66" s="247">
        <v>0.13</v>
      </c>
      <c r="I66" s="247">
        <v>0</v>
      </c>
      <c r="J66" s="247">
        <f t="shared" ref="J66:J68" si="10">SUM(H66:I66)</f>
        <v>0.13</v>
      </c>
    </row>
    <row r="67" spans="1:14" ht="27.95" customHeight="1">
      <c r="A67" s="135"/>
      <c r="B67" s="1921" t="s">
        <v>69</v>
      </c>
      <c r="C67" s="1188">
        <v>86</v>
      </c>
      <c r="D67" s="1898" t="s">
        <v>281</v>
      </c>
      <c r="E67" s="333"/>
      <c r="F67" s="333"/>
      <c r="G67" s="333"/>
      <c r="H67" s="247">
        <v>0.13</v>
      </c>
      <c r="I67" s="247">
        <v>0</v>
      </c>
      <c r="J67" s="247">
        <f t="shared" si="10"/>
        <v>0.13</v>
      </c>
    </row>
    <row r="68" spans="1:14" ht="27.95" customHeight="1">
      <c r="A68" s="135"/>
      <c r="B68" s="1921" t="s">
        <v>221</v>
      </c>
      <c r="C68" s="1188">
        <f>SUM(C65:C67)</f>
        <v>319</v>
      </c>
      <c r="D68" s="1898" t="s">
        <v>281</v>
      </c>
      <c r="E68" s="333"/>
      <c r="F68" s="333"/>
      <c r="G68" s="333"/>
      <c r="H68" s="247">
        <f>SUM(H65:H67)</f>
        <v>0.39</v>
      </c>
      <c r="I68" s="247">
        <f t="shared" ref="I68" si="11">SUM(I65:I67)</f>
        <v>0</v>
      </c>
      <c r="J68" s="247">
        <f t="shared" si="10"/>
        <v>0.39</v>
      </c>
    </row>
    <row r="69" spans="1:14" ht="27.95" customHeight="1">
      <c r="A69" s="490"/>
      <c r="B69" s="838"/>
      <c r="C69" s="839"/>
      <c r="D69" s="840"/>
      <c r="E69" s="392"/>
      <c r="F69" s="491"/>
      <c r="G69" s="392"/>
      <c r="H69" s="1029"/>
      <c r="I69" s="1029"/>
      <c r="J69" s="991"/>
    </row>
    <row r="70" spans="1:14" ht="27.95" customHeight="1">
      <c r="A70" s="1184"/>
      <c r="B70" s="1177" t="s">
        <v>1333</v>
      </c>
      <c r="C70" s="1178"/>
      <c r="D70" s="1179"/>
      <c r="E70" s="418"/>
      <c r="F70" s="418"/>
      <c r="G70" s="418"/>
      <c r="H70" s="1180"/>
      <c r="I70" s="1180"/>
      <c r="J70" s="1149"/>
    </row>
    <row r="71" spans="1:14" ht="27.95" customHeight="1">
      <c r="A71" s="1176"/>
      <c r="B71" s="1177" t="s">
        <v>1334</v>
      </c>
      <c r="C71" s="1178"/>
      <c r="D71" s="1179"/>
      <c r="E71" s="418" t="s">
        <v>24</v>
      </c>
      <c r="F71" s="418" t="s">
        <v>222</v>
      </c>
      <c r="G71" s="418" t="s">
        <v>44</v>
      </c>
      <c r="H71" s="1180"/>
      <c r="I71" s="1180"/>
      <c r="J71" s="1149"/>
    </row>
    <row r="72" spans="1:14" ht="27.95" customHeight="1">
      <c r="A72" s="1945"/>
      <c r="B72" s="1177" t="s">
        <v>841</v>
      </c>
      <c r="C72" s="1178"/>
      <c r="D72" s="1179"/>
      <c r="E72" s="418" t="s">
        <v>45</v>
      </c>
      <c r="F72" s="418"/>
      <c r="G72" s="420" t="s">
        <v>46</v>
      </c>
      <c r="H72" s="1180"/>
      <c r="I72" s="1180"/>
      <c r="J72" s="1149"/>
    </row>
    <row r="73" spans="1:14" ht="27.95" customHeight="1">
      <c r="A73" s="1945"/>
      <c r="B73" s="1177" t="s">
        <v>842</v>
      </c>
      <c r="C73" s="1178"/>
      <c r="D73" s="1179"/>
      <c r="E73" s="418" t="s">
        <v>44</v>
      </c>
      <c r="F73" s="418"/>
      <c r="G73" s="1182"/>
      <c r="H73" s="1180"/>
      <c r="I73" s="1180"/>
      <c r="J73" s="1149"/>
    </row>
    <row r="74" spans="1:14" ht="27.95" customHeight="1">
      <c r="A74" s="1945"/>
      <c r="B74" s="1177" t="s">
        <v>843</v>
      </c>
      <c r="C74" s="1178"/>
      <c r="D74" s="1179"/>
      <c r="E74" s="418"/>
      <c r="F74" s="418"/>
      <c r="G74" s="1182"/>
      <c r="H74" s="1180"/>
      <c r="I74" s="1180"/>
      <c r="J74" s="1149"/>
      <c r="L74" s="45"/>
      <c r="M74" s="45"/>
      <c r="N74" s="45"/>
    </row>
    <row r="75" spans="1:14" ht="27.95" customHeight="1">
      <c r="A75" s="1945"/>
      <c r="B75" s="1177" t="s">
        <v>844</v>
      </c>
      <c r="C75" s="1178"/>
      <c r="D75" s="1179"/>
      <c r="E75" s="418"/>
      <c r="F75" s="418"/>
      <c r="G75" s="1182"/>
      <c r="H75" s="1180"/>
      <c r="I75" s="1180"/>
      <c r="J75" s="1149"/>
      <c r="L75" s="45"/>
      <c r="M75" s="45"/>
      <c r="N75" s="45"/>
    </row>
    <row r="76" spans="1:14" ht="27.95" customHeight="1">
      <c r="A76" s="1945"/>
      <c r="B76" s="1106" t="s">
        <v>219</v>
      </c>
      <c r="C76" s="1188">
        <v>43</v>
      </c>
      <c r="D76" s="1108" t="s">
        <v>281</v>
      </c>
      <c r="E76" s="420"/>
      <c r="F76" s="420"/>
      <c r="G76" s="420"/>
      <c r="H76" s="962">
        <v>0.31</v>
      </c>
      <c r="I76" s="962">
        <v>0</v>
      </c>
      <c r="J76" s="962">
        <f>SUM(H76:I76)</f>
        <v>0.31</v>
      </c>
      <c r="L76" s="45"/>
      <c r="M76" s="45"/>
      <c r="N76" s="45"/>
    </row>
    <row r="77" spans="1:14" ht="27.95" customHeight="1">
      <c r="A77" s="188"/>
      <c r="B77" s="1106" t="s">
        <v>213</v>
      </c>
      <c r="C77" s="1188">
        <v>41</v>
      </c>
      <c r="D77" s="1108" t="s">
        <v>281</v>
      </c>
      <c r="E77" s="420"/>
      <c r="F77" s="420"/>
      <c r="G77" s="420"/>
      <c r="H77" s="962">
        <v>0.31</v>
      </c>
      <c r="I77" s="962">
        <v>0</v>
      </c>
      <c r="J77" s="962">
        <f t="shared" ref="J77:J79" si="12">SUM(H77:I77)</f>
        <v>0.31</v>
      </c>
      <c r="L77" s="45"/>
      <c r="M77" s="1830"/>
      <c r="N77" s="45"/>
    </row>
    <row r="78" spans="1:14" ht="27.95" customHeight="1">
      <c r="A78" s="1945"/>
      <c r="B78" s="1106" t="s">
        <v>69</v>
      </c>
      <c r="C78" s="1188">
        <v>47</v>
      </c>
      <c r="D78" s="1108" t="s">
        <v>281</v>
      </c>
      <c r="E78" s="420"/>
      <c r="F78" s="420"/>
      <c r="G78" s="420"/>
      <c r="H78" s="962">
        <v>0.31</v>
      </c>
      <c r="I78" s="962">
        <v>0</v>
      </c>
      <c r="J78" s="962">
        <f t="shared" si="12"/>
        <v>0.31</v>
      </c>
      <c r="L78" s="45"/>
      <c r="M78" s="45"/>
      <c r="N78" s="45"/>
    </row>
    <row r="79" spans="1:14" ht="27.95" customHeight="1">
      <c r="A79" s="1945"/>
      <c r="B79" s="1106" t="s">
        <v>221</v>
      </c>
      <c r="C79" s="1188">
        <v>131</v>
      </c>
      <c r="D79" s="1108" t="s">
        <v>281</v>
      </c>
      <c r="E79" s="420"/>
      <c r="F79" s="420"/>
      <c r="G79" s="420"/>
      <c r="H79" s="962">
        <f>SUM(H76:H78)</f>
        <v>0.92999999999999994</v>
      </c>
      <c r="I79" s="962">
        <f t="shared" ref="I79" si="13">SUM(I76:I78)</f>
        <v>0</v>
      </c>
      <c r="J79" s="962">
        <f t="shared" si="12"/>
        <v>0.92999999999999994</v>
      </c>
      <c r="L79" s="45"/>
      <c r="M79" s="45"/>
      <c r="N79" s="45"/>
    </row>
    <row r="80" spans="1:14" ht="27.95" customHeight="1">
      <c r="A80" s="206"/>
      <c r="B80" s="1921"/>
      <c r="C80" s="416"/>
      <c r="D80" s="1914"/>
      <c r="E80" s="333"/>
      <c r="F80" s="333"/>
      <c r="G80" s="333"/>
      <c r="H80" s="247"/>
      <c r="I80" s="247"/>
      <c r="J80" s="247"/>
      <c r="L80" s="45"/>
      <c r="M80" s="45"/>
      <c r="N80" s="45"/>
    </row>
    <row r="81" spans="1:14" ht="27.95" customHeight="1">
      <c r="A81" s="843" t="s">
        <v>1335</v>
      </c>
      <c r="B81" s="2673" t="s">
        <v>1336</v>
      </c>
      <c r="C81" s="2674"/>
      <c r="D81" s="2675"/>
      <c r="E81" s="392" t="s">
        <v>24</v>
      </c>
      <c r="F81" s="491" t="s">
        <v>43</v>
      </c>
      <c r="G81" s="392" t="s">
        <v>44</v>
      </c>
      <c r="H81" s="1029"/>
      <c r="I81" s="1029"/>
      <c r="J81" s="991"/>
      <c r="L81" s="45"/>
      <c r="M81" s="45"/>
      <c r="N81" s="45"/>
    </row>
    <row r="82" spans="1:14" ht="27.95" customHeight="1">
      <c r="A82" s="837"/>
      <c r="B82" s="838" t="s">
        <v>286</v>
      </c>
      <c r="C82" s="839"/>
      <c r="D82" s="840"/>
      <c r="E82" s="392" t="s">
        <v>45</v>
      </c>
      <c r="F82" s="491"/>
      <c r="G82" s="333" t="s">
        <v>46</v>
      </c>
      <c r="H82" s="1029"/>
      <c r="I82" s="1029"/>
      <c r="J82" s="991"/>
      <c r="L82" s="45"/>
      <c r="M82" s="45"/>
      <c r="N82" s="45"/>
    </row>
    <row r="83" spans="1:14" ht="27.95" customHeight="1">
      <c r="A83" s="844"/>
      <c r="B83" s="838" t="s">
        <v>287</v>
      </c>
      <c r="C83" s="839"/>
      <c r="D83" s="840"/>
      <c r="E83" s="392" t="s">
        <v>44</v>
      </c>
      <c r="F83" s="392"/>
      <c r="G83" s="333"/>
      <c r="H83" s="1029"/>
      <c r="I83" s="1029"/>
      <c r="J83" s="991"/>
      <c r="L83" s="45"/>
      <c r="M83" s="45"/>
      <c r="N83" s="45"/>
    </row>
    <row r="84" spans="1:14" ht="27.95" customHeight="1">
      <c r="A84" s="845"/>
      <c r="B84" s="838" t="s">
        <v>288</v>
      </c>
      <c r="C84" s="839"/>
      <c r="D84" s="840"/>
      <c r="E84" s="415"/>
      <c r="F84" s="392"/>
      <c r="G84" s="336"/>
      <c r="H84" s="1029"/>
      <c r="I84" s="1029"/>
      <c r="J84" s="991"/>
      <c r="L84" s="45"/>
      <c r="M84" s="45"/>
      <c r="N84" s="45"/>
    </row>
    <row r="85" spans="1:14" ht="27.95" customHeight="1">
      <c r="A85" s="494"/>
      <c r="B85" s="1921" t="s">
        <v>219</v>
      </c>
      <c r="C85" s="1913" t="s">
        <v>289</v>
      </c>
      <c r="D85" s="1914"/>
      <c r="E85" s="415"/>
      <c r="F85" s="392"/>
      <c r="G85" s="336"/>
      <c r="H85" s="247">
        <v>0.31</v>
      </c>
      <c r="I85" s="247">
        <v>0</v>
      </c>
      <c r="J85" s="247">
        <f>SUM(H85:I85)</f>
        <v>0.31</v>
      </c>
      <c r="L85" s="45"/>
      <c r="M85" s="45"/>
      <c r="N85" s="45"/>
    </row>
    <row r="86" spans="1:14" ht="27.95" customHeight="1">
      <c r="A86" s="494"/>
      <c r="B86" s="1921" t="s">
        <v>213</v>
      </c>
      <c r="C86" s="1913" t="s">
        <v>289</v>
      </c>
      <c r="D86" s="1914"/>
      <c r="E86" s="415"/>
      <c r="F86" s="392"/>
      <c r="G86" s="336"/>
      <c r="H86" s="247">
        <v>0.31</v>
      </c>
      <c r="I86" s="247">
        <v>0</v>
      </c>
      <c r="J86" s="247">
        <f t="shared" ref="J86:J88" si="14">SUM(H86:I86)</f>
        <v>0.31</v>
      </c>
      <c r="L86" s="45"/>
      <c r="M86" s="45"/>
      <c r="N86" s="45"/>
    </row>
    <row r="87" spans="1:14" ht="27.95" customHeight="1">
      <c r="A87" s="494"/>
      <c r="B87" s="1921" t="s">
        <v>69</v>
      </c>
      <c r="C87" s="1913" t="s">
        <v>289</v>
      </c>
      <c r="D87" s="1914"/>
      <c r="E87" s="415"/>
      <c r="F87" s="392"/>
      <c r="G87" s="336"/>
      <c r="H87" s="247">
        <v>0.31</v>
      </c>
      <c r="I87" s="247">
        <v>0</v>
      </c>
      <c r="J87" s="247">
        <f t="shared" si="14"/>
        <v>0.31</v>
      </c>
      <c r="L87" s="45"/>
      <c r="M87" s="45"/>
      <c r="N87" s="45"/>
    </row>
    <row r="88" spans="1:14" ht="27.95" customHeight="1">
      <c r="A88" s="494"/>
      <c r="B88" s="1921" t="s">
        <v>221</v>
      </c>
      <c r="C88" s="1913" t="s">
        <v>290</v>
      </c>
      <c r="D88" s="1914"/>
      <c r="E88" s="392"/>
      <c r="F88" s="392"/>
      <c r="G88" s="336"/>
      <c r="H88" s="247">
        <f>SUM(H85:H87)</f>
        <v>0.92999999999999994</v>
      </c>
      <c r="I88" s="247">
        <f t="shared" ref="I88" si="15">SUM(I85:I87)</f>
        <v>0</v>
      </c>
      <c r="J88" s="247">
        <f t="shared" si="14"/>
        <v>0.92999999999999994</v>
      </c>
      <c r="L88" s="45"/>
      <c r="M88" s="45"/>
      <c r="N88" s="45"/>
    </row>
    <row r="89" spans="1:14" ht="27.95" customHeight="1">
      <c r="A89" s="493"/>
      <c r="B89" s="1921"/>
      <c r="C89" s="487"/>
      <c r="D89" s="488"/>
      <c r="E89" s="392"/>
      <c r="F89" s="392"/>
      <c r="G89" s="333"/>
      <c r="H89" s="247"/>
      <c r="I89" s="247"/>
      <c r="J89" s="247"/>
      <c r="L89" s="45"/>
      <c r="M89" s="45"/>
      <c r="N89" s="45"/>
    </row>
    <row r="90" spans="1:14" ht="27.95" customHeight="1">
      <c r="A90" s="493"/>
      <c r="B90" s="1921"/>
      <c r="C90" s="487"/>
      <c r="D90" s="488"/>
      <c r="E90" s="392"/>
      <c r="F90" s="392"/>
      <c r="G90" s="333"/>
      <c r="H90" s="247"/>
      <c r="I90" s="247"/>
      <c r="J90" s="247"/>
      <c r="L90" s="45"/>
      <c r="M90" s="45"/>
      <c r="N90" s="45"/>
    </row>
    <row r="91" spans="1:14" ht="27.95" customHeight="1">
      <c r="A91" s="493"/>
      <c r="B91" s="1921"/>
      <c r="C91" s="487"/>
      <c r="D91" s="488"/>
      <c r="E91" s="392"/>
      <c r="F91" s="392"/>
      <c r="G91" s="333"/>
      <c r="H91" s="247"/>
      <c r="I91" s="247"/>
      <c r="J91" s="247"/>
      <c r="L91" s="45"/>
      <c r="M91" s="45"/>
      <c r="N91" s="45"/>
    </row>
    <row r="92" spans="1:14" ht="27.95" customHeight="1">
      <c r="A92" s="493"/>
      <c r="B92" s="1921"/>
      <c r="C92" s="487"/>
      <c r="D92" s="488"/>
      <c r="E92" s="392"/>
      <c r="F92" s="392"/>
      <c r="G92" s="333"/>
      <c r="H92" s="247"/>
      <c r="I92" s="247"/>
      <c r="J92" s="247"/>
      <c r="L92" s="45"/>
      <c r="M92" s="45"/>
      <c r="N92" s="45"/>
    </row>
    <row r="93" spans="1:14" ht="27.95" customHeight="1">
      <c r="A93" s="2321"/>
      <c r="B93" s="369"/>
      <c r="C93" s="2322"/>
      <c r="D93" s="2323"/>
      <c r="E93" s="422"/>
      <c r="F93" s="422"/>
      <c r="G93" s="2324"/>
      <c r="H93" s="442"/>
      <c r="I93" s="442"/>
      <c r="J93" s="442"/>
      <c r="L93" s="45"/>
      <c r="M93" s="45"/>
      <c r="N93" s="45"/>
    </row>
    <row r="94" spans="1:14" ht="27.95" customHeight="1">
      <c r="A94" s="2325" t="s">
        <v>1337</v>
      </c>
      <c r="B94" s="2085" t="s">
        <v>1338</v>
      </c>
      <c r="C94" s="2326"/>
      <c r="D94" s="2327"/>
      <c r="E94" s="2109" t="s">
        <v>24</v>
      </c>
      <c r="F94" s="2328" t="s">
        <v>113</v>
      </c>
      <c r="G94" s="1869" t="s">
        <v>44</v>
      </c>
      <c r="H94" s="1974"/>
      <c r="I94" s="1974"/>
      <c r="J94" s="1974"/>
      <c r="L94" s="45"/>
      <c r="M94" s="45"/>
      <c r="N94" s="45"/>
    </row>
    <row r="95" spans="1:14" ht="27.95" customHeight="1">
      <c r="A95" s="1164"/>
      <c r="B95" s="1880" t="s">
        <v>641</v>
      </c>
      <c r="C95" s="1878"/>
      <c r="D95" s="1879"/>
      <c r="E95" s="411" t="s">
        <v>45</v>
      </c>
      <c r="F95" s="412"/>
      <c r="G95" s="413" t="s">
        <v>46</v>
      </c>
      <c r="H95" s="962"/>
      <c r="I95" s="962"/>
      <c r="J95" s="962"/>
      <c r="L95" s="45"/>
      <c r="M95" s="45"/>
      <c r="N95" s="45"/>
    </row>
    <row r="96" spans="1:14" ht="27.95" customHeight="1">
      <c r="A96" s="1163"/>
      <c r="B96" s="1880" t="s">
        <v>642</v>
      </c>
      <c r="C96" s="1161"/>
      <c r="D96" s="1879"/>
      <c r="E96" s="411" t="s">
        <v>44</v>
      </c>
      <c r="F96" s="412"/>
      <c r="G96" s="413"/>
      <c r="H96" s="962"/>
      <c r="I96" s="962"/>
      <c r="J96" s="962"/>
      <c r="L96" s="45"/>
      <c r="M96" s="45"/>
      <c r="N96" s="45"/>
    </row>
    <row r="97" spans="1:14" ht="27.95" customHeight="1">
      <c r="A97" s="188"/>
      <c r="B97" s="1154" t="s">
        <v>368</v>
      </c>
      <c r="C97" s="1160"/>
      <c r="D97" s="1879"/>
      <c r="E97" s="418"/>
      <c r="F97" s="310"/>
      <c r="G97" s="1155"/>
      <c r="H97" s="962">
        <v>0</v>
      </c>
      <c r="I97" s="962">
        <v>0</v>
      </c>
      <c r="J97" s="962">
        <f>SUM(H97:I97)</f>
        <v>0</v>
      </c>
      <c r="L97" s="1830"/>
      <c r="M97" s="45"/>
      <c r="N97" s="45"/>
    </row>
    <row r="98" spans="1:14" ht="27.95" customHeight="1">
      <c r="A98" s="1163"/>
      <c r="B98" s="1154" t="s">
        <v>291</v>
      </c>
      <c r="C98" s="1159" t="s">
        <v>845</v>
      </c>
      <c r="D98" s="1879"/>
      <c r="E98" s="418"/>
      <c r="F98" s="310"/>
      <c r="G98" s="1155"/>
      <c r="H98" s="962">
        <v>0</v>
      </c>
      <c r="I98" s="962">
        <v>0</v>
      </c>
      <c r="J98" s="962">
        <f t="shared" ref="J98:J99" si="16">SUM(H98:I98)</f>
        <v>0</v>
      </c>
      <c r="L98" s="45"/>
      <c r="M98" s="45"/>
      <c r="N98" s="45"/>
    </row>
    <row r="99" spans="1:14" ht="27.95" customHeight="1">
      <c r="A99" s="1163"/>
      <c r="B99" s="1154" t="s">
        <v>640</v>
      </c>
      <c r="C99" s="1160"/>
      <c r="D99" s="1879"/>
      <c r="E99" s="418"/>
      <c r="F99" s="310"/>
      <c r="G99" s="1155"/>
      <c r="H99" s="962">
        <v>0</v>
      </c>
      <c r="I99" s="962">
        <v>0</v>
      </c>
      <c r="J99" s="962">
        <f t="shared" si="16"/>
        <v>0</v>
      </c>
      <c r="L99" s="45"/>
      <c r="M99" s="45"/>
      <c r="N99" s="45"/>
    </row>
    <row r="100" spans="1:14" ht="27.95" customHeight="1">
      <c r="A100" s="394"/>
      <c r="B100" s="1194" t="s">
        <v>197</v>
      </c>
      <c r="C100" s="1160"/>
      <c r="D100" s="1879"/>
      <c r="E100" s="418"/>
      <c r="F100" s="310"/>
      <c r="G100" s="1155"/>
      <c r="H100" s="962">
        <v>0</v>
      </c>
      <c r="I100" s="962">
        <v>0</v>
      </c>
      <c r="J100" s="962">
        <v>0</v>
      </c>
      <c r="L100" s="45"/>
      <c r="M100" s="45"/>
      <c r="N100" s="45"/>
    </row>
    <row r="101" spans="1:14" ht="27.95" customHeight="1">
      <c r="A101" s="394"/>
      <c r="B101" s="1162"/>
      <c r="C101" s="1161"/>
      <c r="D101" s="1879"/>
      <c r="E101" s="418"/>
      <c r="F101" s="310"/>
      <c r="G101" s="1155"/>
      <c r="H101" s="962"/>
      <c r="I101" s="962"/>
      <c r="J101" s="962"/>
      <c r="L101" s="45"/>
      <c r="M101" s="45"/>
      <c r="N101" s="45"/>
    </row>
    <row r="102" spans="1:14" ht="27.95" customHeight="1">
      <c r="A102" s="1130"/>
      <c r="B102" s="1156" t="s">
        <v>1339</v>
      </c>
      <c r="C102" s="1158"/>
      <c r="D102" s="1157"/>
      <c r="E102" s="418" t="s">
        <v>24</v>
      </c>
      <c r="F102" s="419" t="s">
        <v>113</v>
      </c>
      <c r="G102" s="411" t="s">
        <v>44</v>
      </c>
      <c r="H102" s="962"/>
      <c r="I102" s="962"/>
      <c r="J102" s="962"/>
      <c r="L102" s="45"/>
      <c r="M102" s="45"/>
      <c r="N102" s="45"/>
    </row>
    <row r="103" spans="1:14" ht="27.95" customHeight="1">
      <c r="A103" s="1164"/>
      <c r="B103" s="1156" t="s">
        <v>643</v>
      </c>
      <c r="C103" s="1158"/>
      <c r="D103" s="1157"/>
      <c r="E103" s="411" t="s">
        <v>45</v>
      </c>
      <c r="F103" s="412"/>
      <c r="G103" s="413" t="s">
        <v>46</v>
      </c>
      <c r="H103" s="962"/>
      <c r="I103" s="962"/>
      <c r="J103" s="962"/>
      <c r="L103" s="45"/>
      <c r="M103" s="45"/>
      <c r="N103" s="45"/>
    </row>
    <row r="104" spans="1:14" ht="27.95" customHeight="1">
      <c r="A104" s="1163"/>
      <c r="B104" s="1156" t="s">
        <v>644</v>
      </c>
      <c r="C104" s="1160"/>
      <c r="D104" s="1157"/>
      <c r="E104" s="411" t="s">
        <v>44</v>
      </c>
      <c r="F104" s="412"/>
      <c r="G104" s="413"/>
      <c r="H104" s="962"/>
      <c r="I104" s="962"/>
      <c r="J104" s="962"/>
      <c r="L104" s="45"/>
      <c r="M104" s="45"/>
      <c r="N104" s="45"/>
    </row>
    <row r="105" spans="1:14" ht="27.95" customHeight="1">
      <c r="A105" s="188"/>
      <c r="B105" s="1154" t="s">
        <v>368</v>
      </c>
      <c r="C105" s="1160"/>
      <c r="D105" s="1157"/>
      <c r="E105" s="418"/>
      <c r="F105" s="310"/>
      <c r="G105" s="1155"/>
      <c r="H105" s="962">
        <v>0</v>
      </c>
      <c r="I105" s="962">
        <v>0</v>
      </c>
      <c r="J105" s="962">
        <f>SUM(H105:I105)</f>
        <v>0</v>
      </c>
      <c r="L105" s="1830"/>
      <c r="M105" s="45"/>
      <c r="N105" s="45"/>
    </row>
    <row r="106" spans="1:14" ht="27.95" customHeight="1">
      <c r="A106" s="1163"/>
      <c r="B106" s="1154" t="s">
        <v>291</v>
      </c>
      <c r="C106" s="1159" t="s">
        <v>845</v>
      </c>
      <c r="D106" s="1157"/>
      <c r="E106" s="418"/>
      <c r="F106" s="310"/>
      <c r="G106" s="1155"/>
      <c r="H106" s="962">
        <v>0</v>
      </c>
      <c r="I106" s="962">
        <v>0</v>
      </c>
      <c r="J106" s="962">
        <f t="shared" ref="J106:J107" si="17">SUM(H106:I106)</f>
        <v>0</v>
      </c>
      <c r="L106" s="45"/>
      <c r="M106" s="45"/>
      <c r="N106" s="45"/>
    </row>
    <row r="107" spans="1:14" ht="27.95" customHeight="1">
      <c r="A107" s="1163"/>
      <c r="B107" s="1154" t="s">
        <v>640</v>
      </c>
      <c r="C107" s="1160"/>
      <c r="D107" s="1157"/>
      <c r="E107" s="418"/>
      <c r="F107" s="310"/>
      <c r="G107" s="1155"/>
      <c r="H107" s="962">
        <v>0</v>
      </c>
      <c r="I107" s="962">
        <v>0</v>
      </c>
      <c r="J107" s="962">
        <f t="shared" si="17"/>
        <v>0</v>
      </c>
      <c r="L107" s="45"/>
      <c r="M107" s="45"/>
      <c r="N107" s="45"/>
    </row>
    <row r="108" spans="1:14" ht="27.95" customHeight="1">
      <c r="A108" s="1163"/>
      <c r="B108" s="1194" t="s">
        <v>197</v>
      </c>
      <c r="C108" s="1160"/>
      <c r="D108" s="1157"/>
      <c r="E108" s="418"/>
      <c r="F108" s="310"/>
      <c r="G108" s="1155"/>
      <c r="H108" s="962">
        <v>0</v>
      </c>
      <c r="I108" s="962">
        <v>0</v>
      </c>
      <c r="J108" s="962">
        <v>0</v>
      </c>
      <c r="L108" s="45"/>
      <c r="M108" s="45"/>
      <c r="N108" s="45"/>
    </row>
    <row r="109" spans="1:14" ht="27.95" customHeight="1">
      <c r="A109" s="1163"/>
      <c r="B109" s="1154"/>
      <c r="C109" s="1160"/>
      <c r="D109" s="1157"/>
      <c r="E109" s="418"/>
      <c r="F109" s="310"/>
      <c r="G109" s="1155"/>
      <c r="H109" s="962"/>
      <c r="I109" s="962"/>
      <c r="J109" s="962"/>
      <c r="L109" s="45"/>
      <c r="M109" s="45"/>
      <c r="N109" s="45"/>
    </row>
    <row r="110" spans="1:14" ht="27.95" customHeight="1">
      <c r="A110" s="1221" t="s">
        <v>1340</v>
      </c>
      <c r="B110" s="1195" t="s">
        <v>1341</v>
      </c>
      <c r="C110" s="1191"/>
      <c r="D110" s="1192"/>
      <c r="E110" s="310" t="s">
        <v>24</v>
      </c>
      <c r="F110" s="1185" t="s">
        <v>43</v>
      </c>
      <c r="G110" s="310" t="s">
        <v>44</v>
      </c>
      <c r="H110" s="1196"/>
      <c r="I110" s="1193"/>
      <c r="J110" s="1193"/>
      <c r="L110" s="45"/>
      <c r="M110" s="45"/>
      <c r="N110" s="45"/>
    </row>
    <row r="111" spans="1:14" ht="27.95" customHeight="1">
      <c r="A111" s="1200" t="s">
        <v>651</v>
      </c>
      <c r="B111" s="1195" t="s">
        <v>846</v>
      </c>
      <c r="C111" s="1188"/>
      <c r="D111" s="174"/>
      <c r="E111" s="310" t="s">
        <v>45</v>
      </c>
      <c r="F111" s="1185"/>
      <c r="G111" s="420" t="s">
        <v>46</v>
      </c>
      <c r="H111" s="962"/>
      <c r="I111" s="962"/>
      <c r="J111" s="962"/>
      <c r="L111" s="45"/>
      <c r="M111" s="45"/>
      <c r="N111" s="45"/>
    </row>
    <row r="112" spans="1:14" ht="27.95" customHeight="1">
      <c r="A112" s="188"/>
      <c r="B112" s="1194" t="s">
        <v>55</v>
      </c>
      <c r="C112" s="1188" t="s">
        <v>847</v>
      </c>
      <c r="D112" s="174"/>
      <c r="E112" s="310" t="s">
        <v>44</v>
      </c>
      <c r="F112" s="310"/>
      <c r="G112" s="310"/>
      <c r="H112" s="962">
        <v>0.13</v>
      </c>
      <c r="I112" s="962">
        <v>0</v>
      </c>
      <c r="J112" s="962">
        <f>SUM(H112:I112)</f>
        <v>0.13</v>
      </c>
      <c r="L112" s="1830"/>
      <c r="M112" s="45"/>
      <c r="N112" s="45"/>
    </row>
    <row r="113" spans="1:14" ht="27.95" customHeight="1">
      <c r="A113" s="173"/>
      <c r="B113" s="1194" t="s">
        <v>291</v>
      </c>
      <c r="C113" s="1188" t="s">
        <v>847</v>
      </c>
      <c r="D113" s="174"/>
      <c r="E113" s="1197"/>
      <c r="F113" s="1193"/>
      <c r="G113" s="1193"/>
      <c r="H113" s="962">
        <v>0.13</v>
      </c>
      <c r="I113" s="962">
        <v>0</v>
      </c>
      <c r="J113" s="962">
        <f t="shared" ref="J113:J115" si="18">SUM(H113:I113)</f>
        <v>0.13</v>
      </c>
      <c r="L113" s="45"/>
      <c r="M113" s="45"/>
      <c r="N113" s="45"/>
    </row>
    <row r="114" spans="1:14" ht="27.95" customHeight="1">
      <c r="A114" s="173"/>
      <c r="B114" s="1194" t="s">
        <v>162</v>
      </c>
      <c r="C114" s="1188" t="s">
        <v>847</v>
      </c>
      <c r="D114" s="174"/>
      <c r="E114" s="1193"/>
      <c r="F114" s="1193"/>
      <c r="G114" s="1193"/>
      <c r="H114" s="962">
        <v>0.13</v>
      </c>
      <c r="I114" s="962">
        <v>0</v>
      </c>
      <c r="J114" s="962">
        <f t="shared" si="18"/>
        <v>0.13</v>
      </c>
      <c r="L114" s="45"/>
      <c r="M114" s="45"/>
      <c r="N114" s="45"/>
    </row>
    <row r="115" spans="1:14" ht="27.95" customHeight="1">
      <c r="A115" s="173"/>
      <c r="B115" s="1194" t="s">
        <v>197</v>
      </c>
      <c r="C115" s="1188" t="s">
        <v>847</v>
      </c>
      <c r="D115" s="174"/>
      <c r="E115" s="1193"/>
      <c r="F115" s="1193"/>
      <c r="G115" s="1193"/>
      <c r="H115" s="962">
        <f>SUM(H112:H114)</f>
        <v>0.39</v>
      </c>
      <c r="I115" s="962">
        <v>0</v>
      </c>
      <c r="J115" s="962">
        <f t="shared" si="18"/>
        <v>0.39</v>
      </c>
      <c r="L115" s="45"/>
      <c r="M115" s="45"/>
      <c r="N115" s="45"/>
    </row>
    <row r="116" spans="1:14" ht="27.95" customHeight="1">
      <c r="A116" s="173"/>
      <c r="B116" s="1194"/>
      <c r="C116" s="1188"/>
      <c r="D116" s="1167"/>
      <c r="E116" s="1193"/>
      <c r="F116" s="1193"/>
      <c r="G116" s="1193"/>
      <c r="H116" s="962"/>
      <c r="I116" s="962"/>
      <c r="J116" s="962"/>
      <c r="L116" s="45"/>
      <c r="M116" s="45"/>
      <c r="N116" s="45"/>
    </row>
    <row r="117" spans="1:14" ht="27.95" customHeight="1">
      <c r="A117" s="173"/>
      <c r="B117" s="1195" t="s">
        <v>1342</v>
      </c>
      <c r="C117" s="1191"/>
      <c r="D117" s="1191"/>
      <c r="E117" s="310" t="s">
        <v>24</v>
      </c>
      <c r="F117" s="1185" t="s">
        <v>43</v>
      </c>
      <c r="G117" s="310" t="s">
        <v>44</v>
      </c>
      <c r="H117" s="1196"/>
      <c r="I117" s="1193"/>
      <c r="J117" s="1193"/>
      <c r="L117" s="45"/>
      <c r="M117" s="45"/>
      <c r="N117" s="45"/>
    </row>
    <row r="118" spans="1:14" ht="27.95" customHeight="1">
      <c r="A118" s="173"/>
      <c r="B118" s="1195" t="s">
        <v>848</v>
      </c>
      <c r="C118" s="1191"/>
      <c r="D118" s="1191"/>
      <c r="E118" s="310" t="s">
        <v>45</v>
      </c>
      <c r="F118" s="1185"/>
      <c r="G118" s="420" t="s">
        <v>46</v>
      </c>
      <c r="H118" s="1196"/>
      <c r="I118" s="1193"/>
      <c r="J118" s="1193"/>
      <c r="L118" s="45"/>
      <c r="M118" s="45"/>
      <c r="N118" s="45"/>
    </row>
    <row r="119" spans="1:14" ht="27.95" customHeight="1">
      <c r="A119" s="173"/>
      <c r="B119" s="1194" t="s">
        <v>55</v>
      </c>
      <c r="C119" s="1188" t="s">
        <v>847</v>
      </c>
      <c r="D119" s="174"/>
      <c r="E119" s="310" t="s">
        <v>44</v>
      </c>
      <c r="F119" s="310"/>
      <c r="G119" s="310"/>
      <c r="H119" s="962">
        <v>0.13</v>
      </c>
      <c r="I119" s="962">
        <v>0</v>
      </c>
      <c r="J119" s="962">
        <f t="shared" ref="J119:J122" si="19">SUM(H119:I119)</f>
        <v>0.13</v>
      </c>
      <c r="L119" s="45"/>
      <c r="M119" s="45"/>
      <c r="N119" s="45"/>
    </row>
    <row r="120" spans="1:14" ht="27.95" customHeight="1">
      <c r="A120" s="173"/>
      <c r="B120" s="1194" t="s">
        <v>291</v>
      </c>
      <c r="C120" s="1188" t="s">
        <v>847</v>
      </c>
      <c r="D120" s="174"/>
      <c r="E120" s="310"/>
      <c r="F120" s="310"/>
      <c r="G120" s="310"/>
      <c r="H120" s="962">
        <v>0.13</v>
      </c>
      <c r="I120" s="962">
        <v>0</v>
      </c>
      <c r="J120" s="962">
        <f t="shared" si="19"/>
        <v>0.13</v>
      </c>
      <c r="L120" s="1830"/>
      <c r="M120" s="45"/>
      <c r="N120" s="45"/>
    </row>
    <row r="121" spans="1:14" ht="27.95" customHeight="1">
      <c r="A121" s="188"/>
      <c r="B121" s="1194" t="s">
        <v>162</v>
      </c>
      <c r="C121" s="1188" t="s">
        <v>847</v>
      </c>
      <c r="D121" s="174"/>
      <c r="E121" s="1193"/>
      <c r="F121" s="1193"/>
      <c r="G121" s="1193"/>
      <c r="H121" s="962">
        <v>0.13</v>
      </c>
      <c r="I121" s="962">
        <v>0</v>
      </c>
      <c r="J121" s="962">
        <f t="shared" si="19"/>
        <v>0.13</v>
      </c>
      <c r="L121" s="45"/>
      <c r="M121" s="45"/>
      <c r="N121" s="45"/>
    </row>
    <row r="122" spans="1:14" ht="27.95" customHeight="1">
      <c r="A122" s="173"/>
      <c r="B122" s="1194" t="s">
        <v>197</v>
      </c>
      <c r="C122" s="1188" t="s">
        <v>847</v>
      </c>
      <c r="D122" s="174"/>
      <c r="E122" s="1193"/>
      <c r="F122" s="1193"/>
      <c r="G122" s="1193"/>
      <c r="H122" s="962">
        <f>SUM(H119:H121)</f>
        <v>0.39</v>
      </c>
      <c r="I122" s="962">
        <v>0</v>
      </c>
      <c r="J122" s="962">
        <f t="shared" si="19"/>
        <v>0.39</v>
      </c>
      <c r="L122" s="45"/>
      <c r="M122" s="45"/>
      <c r="N122" s="45"/>
    </row>
    <row r="123" spans="1:14" ht="27.95" customHeight="1">
      <c r="A123" s="173"/>
      <c r="B123" s="1194"/>
      <c r="C123" s="1188"/>
      <c r="D123" s="1167"/>
      <c r="E123" s="1193"/>
      <c r="F123" s="1193"/>
      <c r="G123" s="1193"/>
      <c r="H123" s="962"/>
      <c r="I123" s="962"/>
      <c r="J123" s="962"/>
      <c r="L123" s="45"/>
      <c r="M123" s="45"/>
      <c r="N123" s="45"/>
    </row>
    <row r="124" spans="1:14" ht="27.95" customHeight="1">
      <c r="A124" s="2329"/>
      <c r="B124" s="2020"/>
      <c r="C124" s="1970"/>
      <c r="D124" s="2330"/>
      <c r="E124" s="2331"/>
      <c r="F124" s="2331"/>
      <c r="G124" s="2331"/>
      <c r="H124" s="1973"/>
      <c r="I124" s="1973"/>
      <c r="J124" s="1973"/>
      <c r="L124" s="45"/>
      <c r="M124" s="45"/>
      <c r="N124" s="45"/>
    </row>
    <row r="125" spans="1:14" ht="27.95" customHeight="1">
      <c r="A125" s="1199" t="s">
        <v>1340</v>
      </c>
      <c r="B125" s="2336" t="s">
        <v>1343</v>
      </c>
      <c r="C125" s="2337"/>
      <c r="D125" s="2337"/>
      <c r="E125" s="2338" t="s">
        <v>24</v>
      </c>
      <c r="F125" s="2339" t="s">
        <v>43</v>
      </c>
      <c r="G125" s="2338" t="s">
        <v>44</v>
      </c>
      <c r="H125" s="2340"/>
      <c r="I125" s="1871"/>
      <c r="J125" s="1871"/>
      <c r="L125" s="45"/>
      <c r="M125" s="45"/>
      <c r="N125" s="45"/>
    </row>
    <row r="126" spans="1:14" ht="27.95" customHeight="1">
      <c r="A126" s="1200" t="s">
        <v>692</v>
      </c>
      <c r="B126" s="1194" t="s">
        <v>55</v>
      </c>
      <c r="C126" s="1188" t="s">
        <v>327</v>
      </c>
      <c r="D126" s="174"/>
      <c r="E126" s="310" t="s">
        <v>45</v>
      </c>
      <c r="F126" s="1185"/>
      <c r="G126" s="420" t="s">
        <v>46</v>
      </c>
      <c r="H126" s="962">
        <v>0.13</v>
      </c>
      <c r="I126" s="962">
        <v>0</v>
      </c>
      <c r="J126" s="962">
        <f t="shared" ref="J126:J129" si="20">SUM(H126:I126)</f>
        <v>0.13</v>
      </c>
      <c r="L126" s="45"/>
      <c r="M126" s="45"/>
      <c r="N126" s="45"/>
    </row>
    <row r="127" spans="1:14" ht="27.95" customHeight="1">
      <c r="A127" s="188"/>
      <c r="B127" s="1194" t="s">
        <v>291</v>
      </c>
      <c r="C127" s="1188" t="s">
        <v>327</v>
      </c>
      <c r="D127" s="174"/>
      <c r="E127" s="310" t="s">
        <v>44</v>
      </c>
      <c r="F127" s="1185"/>
      <c r="G127" s="420"/>
      <c r="H127" s="962">
        <v>0.13</v>
      </c>
      <c r="I127" s="962">
        <v>0</v>
      </c>
      <c r="J127" s="962">
        <f t="shared" si="20"/>
        <v>0.13</v>
      </c>
      <c r="L127" s="1830"/>
      <c r="M127" s="45"/>
      <c r="N127" s="45"/>
    </row>
    <row r="128" spans="1:14" ht="27.95" customHeight="1">
      <c r="A128" s="173"/>
      <c r="B128" s="1194" t="s">
        <v>162</v>
      </c>
      <c r="C128" s="1188" t="s">
        <v>327</v>
      </c>
      <c r="D128" s="174"/>
      <c r="E128" s="1193"/>
      <c r="F128" s="1185"/>
      <c r="G128" s="420"/>
      <c r="H128" s="962">
        <v>0.13</v>
      </c>
      <c r="I128" s="962">
        <v>0</v>
      </c>
      <c r="J128" s="962">
        <f t="shared" si="20"/>
        <v>0.13</v>
      </c>
      <c r="L128" s="45"/>
      <c r="M128" s="45"/>
      <c r="N128" s="45"/>
    </row>
    <row r="129" spans="1:14" ht="27.95" customHeight="1">
      <c r="A129" s="173"/>
      <c r="B129" s="1194" t="s">
        <v>197</v>
      </c>
      <c r="C129" s="1188" t="s">
        <v>327</v>
      </c>
      <c r="D129" s="174"/>
      <c r="E129" s="1193"/>
      <c r="F129" s="1193"/>
      <c r="G129" s="1193"/>
      <c r="H129" s="962">
        <f>SUM(H126:H128)</f>
        <v>0.39</v>
      </c>
      <c r="I129" s="962">
        <v>0</v>
      </c>
      <c r="J129" s="962">
        <f t="shared" si="20"/>
        <v>0.39</v>
      </c>
      <c r="L129" s="45"/>
      <c r="M129" s="45"/>
      <c r="N129" s="45"/>
    </row>
    <row r="130" spans="1:14" ht="27.95" customHeight="1">
      <c r="A130" s="1251"/>
      <c r="B130" s="1194"/>
      <c r="C130" s="1188"/>
      <c r="D130" s="174"/>
      <c r="E130" s="1193"/>
      <c r="F130" s="1193"/>
      <c r="G130" s="1193"/>
      <c r="H130" s="962"/>
      <c r="I130" s="962"/>
      <c r="J130" s="962"/>
      <c r="L130" s="45"/>
      <c r="M130" s="45"/>
      <c r="N130" s="45"/>
    </row>
    <row r="131" spans="1:14" ht="27.95" customHeight="1">
      <c r="A131" s="1176"/>
      <c r="B131" s="1177"/>
      <c r="C131" s="1178"/>
      <c r="D131" s="1179"/>
      <c r="E131" s="418"/>
      <c r="F131" s="418"/>
      <c r="G131" s="420"/>
      <c r="H131" s="1180"/>
      <c r="I131" s="1180"/>
      <c r="J131" s="1149"/>
      <c r="L131" s="45"/>
      <c r="M131" s="45"/>
      <c r="N131" s="45"/>
    </row>
    <row r="132" spans="1:14" ht="27.95" customHeight="1">
      <c r="A132" s="1181"/>
      <c r="B132" s="1177"/>
      <c r="C132" s="1178"/>
      <c r="D132" s="1179"/>
      <c r="E132" s="418"/>
      <c r="F132" s="418"/>
      <c r="G132" s="1182"/>
      <c r="H132" s="1180"/>
      <c r="I132" s="1180"/>
      <c r="J132" s="1149"/>
      <c r="L132" s="45"/>
      <c r="M132" s="45"/>
      <c r="N132" s="45"/>
    </row>
    <row r="133" spans="1:14" ht="27.95" customHeight="1">
      <c r="A133" s="1181"/>
      <c r="B133" s="1177"/>
      <c r="C133" s="1178"/>
      <c r="D133" s="1179"/>
      <c r="E133" s="418"/>
      <c r="F133" s="418"/>
      <c r="G133" s="1182"/>
      <c r="H133" s="1180"/>
      <c r="I133" s="1180"/>
      <c r="J133" s="1149"/>
      <c r="L133" s="45"/>
      <c r="M133" s="45"/>
      <c r="N133" s="45"/>
    </row>
    <row r="134" spans="1:14" ht="27.95" customHeight="1">
      <c r="A134" s="1181"/>
      <c r="B134" s="1177"/>
      <c r="C134" s="1178"/>
      <c r="D134" s="1179"/>
      <c r="E134" s="418"/>
      <c r="F134" s="418"/>
      <c r="G134" s="1182"/>
      <c r="H134" s="1180"/>
      <c r="I134" s="1180"/>
      <c r="J134" s="1149"/>
      <c r="L134" s="45"/>
      <c r="M134" s="45"/>
      <c r="N134" s="45"/>
    </row>
    <row r="135" spans="1:14" ht="27.95" customHeight="1">
      <c r="A135" s="1181"/>
      <c r="B135" s="1106"/>
      <c r="C135" s="1183"/>
      <c r="D135" s="1108"/>
      <c r="E135" s="420"/>
      <c r="F135" s="420"/>
      <c r="G135" s="420"/>
      <c r="H135" s="962"/>
      <c r="I135" s="962"/>
      <c r="J135" s="962"/>
      <c r="L135" s="45"/>
      <c r="M135" s="45"/>
      <c r="N135" s="45"/>
    </row>
    <row r="136" spans="1:14" ht="27.95" customHeight="1">
      <c r="A136" s="1181"/>
      <c r="B136" s="1106"/>
      <c r="C136" s="1183"/>
      <c r="D136" s="1108"/>
      <c r="E136" s="420"/>
      <c r="F136" s="420"/>
      <c r="G136" s="420"/>
      <c r="H136" s="962"/>
      <c r="I136" s="962"/>
      <c r="J136" s="962"/>
    </row>
    <row r="137" spans="1:14" ht="27.95" customHeight="1">
      <c r="A137" s="1181"/>
      <c r="B137" s="1106"/>
      <c r="C137" s="1183"/>
      <c r="D137" s="1108"/>
      <c r="E137" s="420"/>
      <c r="F137" s="420"/>
      <c r="G137" s="420"/>
      <c r="H137" s="962"/>
      <c r="I137" s="962"/>
      <c r="J137" s="962"/>
    </row>
    <row r="138" spans="1:14" ht="27.95" customHeight="1">
      <c r="A138" s="1181"/>
      <c r="B138" s="1106"/>
      <c r="C138" s="1183"/>
      <c r="D138" s="1108"/>
      <c r="E138" s="420"/>
      <c r="F138" s="420"/>
      <c r="G138" s="420"/>
      <c r="H138" s="962"/>
      <c r="I138" s="962"/>
      <c r="J138" s="962"/>
    </row>
    <row r="139" spans="1:14" ht="27.95" customHeight="1">
      <c r="A139" s="1181"/>
      <c r="B139" s="1106"/>
      <c r="C139" s="1183"/>
      <c r="D139" s="1108"/>
      <c r="E139" s="420"/>
      <c r="F139" s="420"/>
      <c r="G139" s="420"/>
      <c r="H139" s="962"/>
      <c r="I139" s="962"/>
      <c r="J139" s="962"/>
    </row>
    <row r="140" spans="1:14" ht="27.95" customHeight="1">
      <c r="A140" s="1181"/>
      <c r="B140" s="1106"/>
      <c r="C140" s="1183"/>
      <c r="D140" s="1108"/>
      <c r="E140" s="420"/>
      <c r="F140" s="420"/>
      <c r="G140" s="420"/>
      <c r="H140" s="962"/>
      <c r="I140" s="962"/>
      <c r="J140" s="962"/>
    </row>
    <row r="141" spans="1:14" ht="27.95" customHeight="1">
      <c r="A141" s="1181"/>
      <c r="B141" s="1106"/>
      <c r="C141" s="1183"/>
      <c r="D141" s="1108"/>
      <c r="E141" s="420"/>
      <c r="F141" s="420"/>
      <c r="G141" s="420"/>
      <c r="H141" s="962"/>
      <c r="I141" s="962"/>
      <c r="J141" s="962"/>
    </row>
    <row r="142" spans="1:14" ht="27.95" customHeight="1">
      <c r="A142" s="1181"/>
      <c r="B142" s="1106"/>
      <c r="C142" s="1183"/>
      <c r="D142" s="1108"/>
      <c r="E142" s="420"/>
      <c r="F142" s="420"/>
      <c r="G142" s="420"/>
      <c r="H142" s="962"/>
      <c r="I142" s="962"/>
      <c r="J142" s="962"/>
    </row>
    <row r="143" spans="1:14" ht="27.95" customHeight="1">
      <c r="A143" s="1181"/>
      <c r="B143" s="1106"/>
      <c r="C143" s="1183"/>
      <c r="D143" s="1108"/>
      <c r="E143" s="420"/>
      <c r="F143" s="420"/>
      <c r="G143" s="420"/>
      <c r="H143" s="962"/>
      <c r="I143" s="962"/>
      <c r="J143" s="962"/>
    </row>
    <row r="144" spans="1:14" ht="27.95" customHeight="1">
      <c r="A144" s="1181"/>
      <c r="B144" s="1106"/>
      <c r="C144" s="1183"/>
      <c r="D144" s="1108"/>
      <c r="E144" s="420"/>
      <c r="F144" s="420"/>
      <c r="G144" s="420"/>
      <c r="H144" s="962"/>
      <c r="I144" s="962"/>
      <c r="J144" s="962"/>
    </row>
    <row r="145" spans="1:10" ht="27.95" customHeight="1">
      <c r="A145" s="1181"/>
      <c r="B145" s="1106"/>
      <c r="C145" s="1183"/>
      <c r="D145" s="1108"/>
      <c r="E145" s="420"/>
      <c r="F145" s="420"/>
      <c r="G145" s="420"/>
      <c r="H145" s="962"/>
      <c r="I145" s="962"/>
      <c r="J145" s="962"/>
    </row>
    <row r="146" spans="1:10" ht="27.95" customHeight="1">
      <c r="A146" s="1181"/>
      <c r="B146" s="1106"/>
      <c r="C146" s="1183"/>
      <c r="D146" s="1108"/>
      <c r="E146" s="420"/>
      <c r="F146" s="420"/>
      <c r="G146" s="420"/>
      <c r="H146" s="962"/>
      <c r="I146" s="962"/>
      <c r="J146" s="962"/>
    </row>
    <row r="147" spans="1:10" ht="27.95" customHeight="1">
      <c r="A147" s="1181"/>
      <c r="B147" s="1106"/>
      <c r="C147" s="1183"/>
      <c r="D147" s="1108"/>
      <c r="E147" s="420"/>
      <c r="F147" s="420"/>
      <c r="G147" s="420"/>
      <c r="H147" s="962"/>
      <c r="I147" s="962"/>
      <c r="J147" s="962"/>
    </row>
    <row r="148" spans="1:10" ht="27.95" customHeight="1">
      <c r="A148" s="1181"/>
      <c r="B148" s="1106"/>
      <c r="C148" s="1183"/>
      <c r="D148" s="1108"/>
      <c r="E148" s="420"/>
      <c r="F148" s="420"/>
      <c r="G148" s="420"/>
      <c r="H148" s="962"/>
      <c r="I148" s="962"/>
      <c r="J148" s="962"/>
    </row>
    <row r="149" spans="1:10" ht="27.95" customHeight="1">
      <c r="A149" s="1181"/>
      <c r="B149" s="1106"/>
      <c r="C149" s="1183"/>
      <c r="D149" s="1108"/>
      <c r="E149" s="420"/>
      <c r="F149" s="420"/>
      <c r="G149" s="420"/>
      <c r="H149" s="962"/>
      <c r="I149" s="962"/>
      <c r="J149" s="962"/>
    </row>
    <row r="150" spans="1:10" ht="27.95" customHeight="1">
      <c r="A150" s="1181"/>
      <c r="B150" s="1106"/>
      <c r="C150" s="1183"/>
      <c r="D150" s="1108"/>
      <c r="E150" s="420"/>
      <c r="F150" s="420"/>
      <c r="G150" s="420"/>
      <c r="H150" s="962"/>
      <c r="I150" s="962"/>
      <c r="J150" s="962"/>
    </row>
    <row r="151" spans="1:10" ht="27.95" customHeight="1">
      <c r="A151" s="1181"/>
      <c r="B151" s="1106"/>
      <c r="C151" s="1183"/>
      <c r="D151" s="1108"/>
      <c r="E151" s="420"/>
      <c r="F151" s="420"/>
      <c r="G151" s="420"/>
      <c r="H151" s="962"/>
      <c r="I151" s="962"/>
      <c r="J151" s="962"/>
    </row>
    <row r="152" spans="1:10" ht="27.95" customHeight="1">
      <c r="A152" s="158"/>
      <c r="B152" s="89"/>
      <c r="C152" s="1897"/>
      <c r="D152" s="91"/>
      <c r="E152" s="292"/>
      <c r="F152" s="292"/>
      <c r="G152" s="392"/>
      <c r="H152" s="203"/>
      <c r="I152" s="203"/>
      <c r="J152" s="203"/>
    </row>
    <row r="153" spans="1:10" ht="27.95" customHeight="1">
      <c r="A153" s="158"/>
      <c r="B153" s="89"/>
      <c r="C153" s="1897"/>
      <c r="D153" s="91"/>
      <c r="E153" s="292"/>
      <c r="F153" s="292"/>
      <c r="G153" s="392"/>
      <c r="H153" s="203"/>
      <c r="I153" s="203"/>
      <c r="J153" s="203"/>
    </row>
    <row r="154" spans="1:10" ht="27.95" customHeight="1">
      <c r="A154" s="158"/>
      <c r="B154" s="89"/>
      <c r="C154" s="1897"/>
      <c r="D154" s="91"/>
      <c r="E154" s="292"/>
      <c r="F154" s="292"/>
      <c r="G154" s="392"/>
      <c r="H154" s="203"/>
      <c r="I154" s="203"/>
      <c r="J154" s="203"/>
    </row>
    <row r="155" spans="1:10" ht="27.95" customHeight="1">
      <c r="A155" s="927"/>
      <c r="B155" s="891"/>
      <c r="C155" s="928"/>
      <c r="D155" s="909"/>
      <c r="E155" s="306"/>
      <c r="F155" s="306"/>
      <c r="G155" s="422"/>
      <c r="H155" s="204"/>
      <c r="I155" s="204"/>
      <c r="J155" s="204"/>
    </row>
    <row r="156" spans="1:10" ht="27.95" customHeight="1">
      <c r="A156" s="2332"/>
      <c r="B156" s="2333"/>
      <c r="C156" s="2334"/>
      <c r="D156" s="2335"/>
      <c r="E156" s="304"/>
      <c r="F156" s="304"/>
      <c r="G156" s="2105"/>
      <c r="H156" s="205"/>
      <c r="I156" s="205"/>
      <c r="J156" s="205"/>
    </row>
    <row r="157" spans="1:10" ht="27.95" customHeight="1">
      <c r="A157" s="158"/>
      <c r="B157" s="89"/>
      <c r="C157" s="245"/>
      <c r="D157" s="91"/>
      <c r="E157" s="292"/>
      <c r="F157" s="292"/>
      <c r="G157" s="392"/>
      <c r="H157" s="203"/>
      <c r="I157" s="203"/>
      <c r="J157" s="203"/>
    </row>
    <row r="158" spans="1:10" ht="27.95" customHeight="1">
      <c r="A158" s="158"/>
      <c r="B158" s="89"/>
      <c r="C158" s="245"/>
      <c r="D158" s="91"/>
      <c r="E158" s="292"/>
      <c r="F158" s="292"/>
      <c r="G158" s="392"/>
      <c r="H158" s="203"/>
      <c r="I158" s="203"/>
      <c r="J158" s="203"/>
    </row>
    <row r="159" spans="1:10" ht="27.95" customHeight="1">
      <c r="A159" s="927"/>
      <c r="B159" s="891"/>
      <c r="C159" s="928"/>
      <c r="D159" s="909"/>
      <c r="E159" s="306"/>
      <c r="F159" s="306"/>
      <c r="G159" s="422"/>
      <c r="H159" s="204"/>
      <c r="I159" s="204"/>
      <c r="J159" s="204"/>
    </row>
    <row r="160" spans="1:10" ht="27.95" customHeight="1">
      <c r="I160" s="13">
        <v>5</v>
      </c>
      <c r="J160" s="13">
        <v>13</v>
      </c>
    </row>
  </sheetData>
  <mergeCells count="13">
    <mergeCell ref="B40:D40"/>
    <mergeCell ref="B81:D81"/>
    <mergeCell ref="B11:D11"/>
    <mergeCell ref="B14:D14"/>
    <mergeCell ref="H14:J14"/>
    <mergeCell ref="B15:D15"/>
    <mergeCell ref="B13:D13"/>
    <mergeCell ref="H13:J13"/>
    <mergeCell ref="H10:J10"/>
    <mergeCell ref="B1:D1"/>
    <mergeCell ref="B2:D2"/>
    <mergeCell ref="H3:J3"/>
    <mergeCell ref="H7:J7"/>
  </mergeCells>
  <pageMargins left="0.59055118110236227" right="0.31496062992125984" top="0.59055118110236227" bottom="0.59055118110236227" header="0.31496062992125984" footer="0.31496062992125984"/>
  <pageSetup paperSize="9" scale="58" orientation="landscape" r:id="rId1"/>
  <rowBreaks count="1" manualBreakCount="1">
    <brk id="159" max="16383" man="1"/>
  </rowBreaks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50021"/>
  </sheetPr>
  <dimension ref="A1:J30"/>
  <sheetViews>
    <sheetView view="pageBreakPreview" topLeftCell="A4" zoomScale="70" zoomScaleNormal="70" zoomScaleSheetLayoutView="70" workbookViewId="0">
      <selection activeCell="A20" sqref="A20:J27"/>
    </sheetView>
  </sheetViews>
  <sheetFormatPr defaultColWidth="9" defaultRowHeight="27.95" customHeight="1"/>
  <cols>
    <col min="1" max="1" width="55.5703125" style="13" customWidth="1"/>
    <col min="2" max="2" width="16.5703125" style="13" customWidth="1"/>
    <col min="3" max="3" width="13.5703125" style="13" customWidth="1"/>
    <col min="4" max="4" width="43.7109375" style="13" customWidth="1"/>
    <col min="5" max="7" width="14.5703125" style="13" customWidth="1"/>
    <col min="8" max="8" width="13.5703125" style="62" customWidth="1"/>
    <col min="9" max="10" width="13.5703125" style="13" customWidth="1"/>
    <col min="11" max="11" width="9" style="13"/>
    <col min="12" max="12" width="54" style="13" customWidth="1"/>
    <col min="13" max="13" width="27.42578125" style="13" customWidth="1"/>
    <col min="14" max="16384" width="9" style="13"/>
  </cols>
  <sheetData>
    <row r="1" spans="1:10" ht="27.95" customHeight="1">
      <c r="A1" s="586" t="s">
        <v>694</v>
      </c>
      <c r="B1" s="470"/>
      <c r="C1" s="470" t="s">
        <v>253</v>
      </c>
      <c r="D1" s="470"/>
      <c r="E1" s="378"/>
      <c r="F1" s="379"/>
      <c r="G1" s="378"/>
      <c r="H1" s="380"/>
      <c r="I1" s="378"/>
      <c r="J1" s="378"/>
    </row>
    <row r="2" spans="1:10" ht="27.95" customHeight="1">
      <c r="A2" s="587" t="s">
        <v>18</v>
      </c>
      <c r="B2" s="470"/>
      <c r="C2" s="470" t="s">
        <v>254</v>
      </c>
      <c r="D2" s="470"/>
      <c r="E2" s="378"/>
      <c r="F2" s="378"/>
      <c r="G2" s="378"/>
      <c r="H2" s="380"/>
      <c r="I2" s="378"/>
      <c r="J2" s="378"/>
    </row>
    <row r="3" spans="1:10" ht="27.95" customHeight="1">
      <c r="A3" s="210" t="s">
        <v>1</v>
      </c>
      <c r="B3" s="272"/>
      <c r="C3" s="272" t="s">
        <v>75</v>
      </c>
      <c r="D3" s="501"/>
      <c r="E3" s="272" t="s">
        <v>2</v>
      </c>
      <c r="F3" s="272"/>
      <c r="G3" s="272"/>
      <c r="H3" s="2469" t="s">
        <v>3</v>
      </c>
      <c r="I3" s="2469"/>
      <c r="J3" s="2469"/>
    </row>
    <row r="4" spans="1:10" ht="27.95" customHeight="1">
      <c r="A4" s="272" t="s">
        <v>4</v>
      </c>
      <c r="B4" s="385"/>
      <c r="C4" s="385" t="s">
        <v>273</v>
      </c>
      <c r="D4" s="272"/>
      <c r="E4" s="2470" t="s">
        <v>448</v>
      </c>
      <c r="F4" s="2471"/>
      <c r="G4" s="2471"/>
      <c r="H4" s="2472" t="s">
        <v>329</v>
      </c>
      <c r="I4" s="2472"/>
      <c r="J4" s="2472"/>
    </row>
    <row r="5" spans="1:10" ht="27.95" customHeight="1">
      <c r="A5" s="385" t="s">
        <v>452</v>
      </c>
      <c r="B5" s="385"/>
      <c r="C5" s="385"/>
      <c r="D5" s="272"/>
      <c r="E5" s="519" t="s">
        <v>569</v>
      </c>
      <c r="F5" s="519"/>
      <c r="G5" s="519"/>
      <c r="H5" s="1043"/>
      <c r="I5" s="1043"/>
      <c r="J5" s="1043"/>
    </row>
    <row r="6" spans="1:10" ht="27.95" customHeight="1">
      <c r="A6" s="385"/>
      <c r="B6" s="385"/>
      <c r="C6" s="385"/>
      <c r="D6" s="272"/>
      <c r="E6" s="2470" t="s">
        <v>328</v>
      </c>
      <c r="F6" s="2471"/>
      <c r="G6" s="2471"/>
      <c r="H6" s="2472" t="s">
        <v>329</v>
      </c>
      <c r="I6" s="2472"/>
      <c r="J6" s="2472"/>
    </row>
    <row r="7" spans="1:10" ht="27.95" customHeight="1">
      <c r="A7" s="385"/>
      <c r="B7" s="385"/>
      <c r="C7" s="385"/>
      <c r="D7" s="272"/>
      <c r="E7" s="519" t="s">
        <v>330</v>
      </c>
      <c r="F7" s="519"/>
      <c r="G7" s="519"/>
      <c r="H7" s="1043"/>
      <c r="I7" s="1043"/>
      <c r="J7" s="1043"/>
    </row>
    <row r="8" spans="1:10" ht="27.95" customHeight="1">
      <c r="A8" s="385"/>
      <c r="B8" s="385"/>
      <c r="C8" s="385"/>
      <c r="D8" s="272"/>
      <c r="E8" s="2470" t="s">
        <v>449</v>
      </c>
      <c r="F8" s="2470"/>
      <c r="G8" s="2470"/>
      <c r="H8" s="2472" t="s">
        <v>329</v>
      </c>
      <c r="I8" s="2472"/>
      <c r="J8" s="2472"/>
    </row>
    <row r="9" spans="1:10" ht="27.95" customHeight="1">
      <c r="A9" s="385"/>
      <c r="B9" s="385"/>
      <c r="C9" s="385"/>
      <c r="D9" s="272"/>
      <c r="E9" s="519" t="s">
        <v>570</v>
      </c>
      <c r="F9" s="519"/>
      <c r="G9" s="519"/>
      <c r="H9" s="1043"/>
      <c r="I9" s="1043"/>
      <c r="J9" s="1043"/>
    </row>
    <row r="10" spans="1:10" ht="27.95" customHeight="1">
      <c r="A10" s="83"/>
      <c r="B10" s="272"/>
      <c r="C10" s="272" t="s">
        <v>80</v>
      </c>
      <c r="D10" s="272"/>
      <c r="E10" s="272" t="s">
        <v>7</v>
      </c>
      <c r="F10" s="272"/>
      <c r="G10" s="272"/>
      <c r="H10" s="2469" t="s">
        <v>8</v>
      </c>
      <c r="I10" s="2469"/>
      <c r="J10" s="2469"/>
    </row>
    <row r="11" spans="1:10" ht="27.95" customHeight="1">
      <c r="A11" s="83"/>
      <c r="B11" s="385"/>
      <c r="C11" s="385" t="s">
        <v>273</v>
      </c>
      <c r="D11" s="272"/>
      <c r="E11" s="48"/>
      <c r="F11" s="48"/>
      <c r="G11" s="48"/>
      <c r="H11" s="2676"/>
      <c r="I11" s="2677"/>
      <c r="J11" s="2677"/>
    </row>
    <row r="12" spans="1:10" ht="27.95" customHeight="1">
      <c r="A12" s="385"/>
      <c r="B12" s="385"/>
      <c r="C12" s="272"/>
      <c r="D12" s="272"/>
      <c r="E12" s="472" t="s">
        <v>235</v>
      </c>
      <c r="F12" s="272"/>
      <c r="G12" s="272"/>
      <c r="H12" s="1043" t="s">
        <v>235</v>
      </c>
      <c r="I12" s="1043"/>
      <c r="J12" s="1043"/>
    </row>
    <row r="13" spans="1:10" ht="27.95" customHeight="1">
      <c r="A13" s="385"/>
      <c r="B13" s="385"/>
      <c r="C13" s="272"/>
      <c r="D13" s="272"/>
      <c r="E13" s="2470"/>
      <c r="F13" s="2471"/>
      <c r="G13" s="2471"/>
      <c r="H13" s="2472"/>
      <c r="I13" s="2472"/>
      <c r="J13" s="2472"/>
    </row>
    <row r="14" spans="1:10" ht="27.95" customHeight="1">
      <c r="A14" s="83"/>
      <c r="B14" s="385"/>
      <c r="C14" s="272"/>
      <c r="D14" s="272"/>
      <c r="E14" s="519"/>
      <c r="F14" s="519"/>
      <c r="G14" s="519"/>
      <c r="H14" s="1043"/>
      <c r="I14" s="1043"/>
      <c r="J14" s="1043"/>
    </row>
    <row r="15" spans="1:10" ht="27.95" customHeight="1">
      <c r="A15" s="83"/>
      <c r="B15" s="385"/>
      <c r="C15" s="272"/>
      <c r="D15" s="272"/>
      <c r="E15" s="2470"/>
      <c r="F15" s="2471"/>
      <c r="G15" s="2471"/>
      <c r="H15" s="2472"/>
      <c r="I15" s="2472"/>
      <c r="J15" s="2472"/>
    </row>
    <row r="16" spans="1:10" ht="27.95" customHeight="1">
      <c r="A16" s="473"/>
      <c r="B16" s="455"/>
      <c r="C16" s="386"/>
      <c r="D16" s="386"/>
      <c r="E16" s="1049"/>
      <c r="F16" s="1049"/>
      <c r="G16" s="1049"/>
      <c r="H16" s="1042"/>
      <c r="I16" s="1042"/>
      <c r="J16" s="1042"/>
    </row>
    <row r="17" spans="1:10" s="2" customFormat="1" ht="27.95" customHeight="1">
      <c r="A17" s="456" t="s">
        <v>11</v>
      </c>
      <c r="B17" s="2420" t="s">
        <v>12</v>
      </c>
      <c r="C17" s="2421"/>
      <c r="D17" s="2422"/>
      <c r="E17" s="1040">
        <v>10</v>
      </c>
      <c r="F17" s="457">
        <v>11</v>
      </c>
      <c r="G17" s="1041">
        <v>12</v>
      </c>
      <c r="H17" s="2475" t="s">
        <v>21</v>
      </c>
      <c r="I17" s="2476"/>
      <c r="J17" s="2477"/>
    </row>
    <row r="18" spans="1:10" s="2" customFormat="1" ht="27.95" customHeight="1">
      <c r="A18" s="458" t="s">
        <v>13</v>
      </c>
      <c r="B18" s="2465" t="s">
        <v>320</v>
      </c>
      <c r="C18" s="2465"/>
      <c r="D18" s="2465"/>
      <c r="E18" s="1036" t="s">
        <v>22</v>
      </c>
      <c r="F18" s="459" t="s">
        <v>23</v>
      </c>
      <c r="G18" s="1037" t="s">
        <v>24</v>
      </c>
      <c r="H18" s="2424" t="s">
        <v>25</v>
      </c>
      <c r="I18" s="2425"/>
      <c r="J18" s="2426"/>
    </row>
    <row r="19" spans="1:10" s="2" customFormat="1" ht="27.95" customHeight="1">
      <c r="A19" s="460"/>
      <c r="B19" s="2464" t="s">
        <v>15</v>
      </c>
      <c r="C19" s="2464"/>
      <c r="D19" s="2464"/>
      <c r="E19" s="1038"/>
      <c r="F19" s="461"/>
      <c r="G19" s="1039" t="s">
        <v>26</v>
      </c>
      <c r="H19" s="82" t="s">
        <v>188</v>
      </c>
      <c r="I19" s="82" t="s">
        <v>189</v>
      </c>
      <c r="J19" s="82" t="s">
        <v>16</v>
      </c>
    </row>
    <row r="20" spans="1:10" ht="27.95" customHeight="1">
      <c r="A20" s="663" t="s">
        <v>695</v>
      </c>
      <c r="B20" s="1080" t="s">
        <v>696</v>
      </c>
      <c r="C20" s="849"/>
      <c r="D20" s="850"/>
      <c r="E20" s="515" t="s">
        <v>24</v>
      </c>
      <c r="F20" s="338" t="s">
        <v>43</v>
      </c>
      <c r="G20" s="338" t="s">
        <v>44</v>
      </c>
      <c r="H20" s="1092"/>
      <c r="I20" s="20"/>
      <c r="J20" s="20"/>
    </row>
    <row r="21" spans="1:10" ht="27.95" customHeight="1">
      <c r="A21" s="664"/>
      <c r="B21" s="1081" t="s">
        <v>450</v>
      </c>
      <c r="C21" s="671"/>
      <c r="D21" s="672"/>
      <c r="E21" s="291" t="s">
        <v>45</v>
      </c>
      <c r="F21" s="292"/>
      <c r="G21" s="392" t="s">
        <v>46</v>
      </c>
      <c r="H21" s="57"/>
      <c r="I21" s="21"/>
      <c r="J21" s="21"/>
    </row>
    <row r="22" spans="1:10" ht="27.95" customHeight="1">
      <c r="A22" s="665"/>
      <c r="B22" s="851" t="s">
        <v>451</v>
      </c>
      <c r="C22" s="671"/>
      <c r="D22" s="672"/>
      <c r="E22" s="291" t="s">
        <v>44</v>
      </c>
      <c r="F22" s="292"/>
      <c r="G22" s="392"/>
      <c r="H22" s="521"/>
      <c r="I22" s="203"/>
      <c r="J22" s="203"/>
    </row>
    <row r="23" spans="1:10" ht="27.95" customHeight="1">
      <c r="A23" s="522"/>
      <c r="B23" s="523" t="s">
        <v>321</v>
      </c>
      <c r="C23" s="83"/>
      <c r="D23" s="514"/>
      <c r="E23" s="21"/>
      <c r="F23" s="21"/>
      <c r="G23" s="21"/>
      <c r="H23" s="203">
        <v>0</v>
      </c>
      <c r="I23" s="203">
        <v>0</v>
      </c>
      <c r="J23" s="203">
        <f>SUM(H23:I23)</f>
        <v>0</v>
      </c>
    </row>
    <row r="24" spans="1:10" ht="27.95" customHeight="1">
      <c r="A24" s="516"/>
      <c r="B24" s="523" t="s">
        <v>322</v>
      </c>
      <c r="C24" s="1078" t="s">
        <v>331</v>
      </c>
      <c r="D24" s="1079"/>
      <c r="E24" s="514"/>
      <c r="F24" s="21"/>
      <c r="G24" s="21"/>
      <c r="H24" s="203">
        <v>0</v>
      </c>
      <c r="I24" s="203">
        <v>0</v>
      </c>
      <c r="J24" s="203">
        <f t="shared" ref="J24:J26" si="0">SUM(H24:I24)</f>
        <v>0</v>
      </c>
    </row>
    <row r="25" spans="1:10" ht="27.95" customHeight="1">
      <c r="A25" s="517"/>
      <c r="B25" s="523" t="s">
        <v>324</v>
      </c>
      <c r="C25" s="514"/>
      <c r="D25" s="514"/>
      <c r="E25" s="21"/>
      <c r="F25" s="21"/>
      <c r="G25" s="21"/>
      <c r="H25" s="203">
        <v>0</v>
      </c>
      <c r="I25" s="203">
        <v>0</v>
      </c>
      <c r="J25" s="203">
        <f t="shared" si="0"/>
        <v>0</v>
      </c>
    </row>
    <row r="26" spans="1:10" ht="27.95" customHeight="1">
      <c r="A26" s="516"/>
      <c r="B26" s="523" t="s">
        <v>66</v>
      </c>
      <c r="C26" s="514"/>
      <c r="D26" s="514"/>
      <c r="E26" s="21"/>
      <c r="F26" s="21"/>
      <c r="G26" s="21"/>
      <c r="H26" s="203">
        <f>SUM(H23:H25)</f>
        <v>0</v>
      </c>
      <c r="I26" s="203">
        <f t="shared" ref="I26" si="1">SUM(I23:I25)</f>
        <v>0</v>
      </c>
      <c r="J26" s="203">
        <f t="shared" si="0"/>
        <v>0</v>
      </c>
    </row>
    <row r="27" spans="1:10" ht="27.95" customHeight="1">
      <c r="A27" s="516"/>
      <c r="B27" s="2678" t="s">
        <v>332</v>
      </c>
      <c r="C27" s="2679"/>
      <c r="D27" s="2680"/>
      <c r="E27" s="21"/>
      <c r="F27" s="21"/>
      <c r="G27" s="21"/>
      <c r="H27" s="524"/>
      <c r="I27" s="21"/>
      <c r="J27" s="21"/>
    </row>
    <row r="28" spans="1:10" ht="27.95" customHeight="1">
      <c r="A28" s="516"/>
      <c r="B28" s="1075"/>
      <c r="C28" s="1076"/>
      <c r="D28" s="1077"/>
      <c r="E28" s="520"/>
      <c r="F28" s="21"/>
      <c r="G28" s="21"/>
      <c r="H28" s="524"/>
      <c r="I28" s="21"/>
      <c r="J28" s="21"/>
    </row>
    <row r="29" spans="1:10" ht="27.95" customHeight="1">
      <c r="A29" s="929"/>
      <c r="B29" s="930"/>
      <c r="C29" s="931"/>
      <c r="D29" s="932"/>
      <c r="E29" s="518"/>
      <c r="F29" s="22"/>
      <c r="G29" s="22"/>
      <c r="H29" s="933"/>
      <c r="I29" s="22"/>
      <c r="J29" s="22"/>
    </row>
    <row r="30" spans="1:10" ht="27.95" customHeight="1">
      <c r="I30" s="13">
        <v>1</v>
      </c>
      <c r="J30" s="13">
        <v>1</v>
      </c>
    </row>
  </sheetData>
  <mergeCells count="19">
    <mergeCell ref="B27:D27"/>
    <mergeCell ref="E13:G13"/>
    <mergeCell ref="H15:J15"/>
    <mergeCell ref="H13:J13"/>
    <mergeCell ref="E15:G15"/>
    <mergeCell ref="B17:D17"/>
    <mergeCell ref="B18:D18"/>
    <mergeCell ref="B19:D19"/>
    <mergeCell ref="H17:J17"/>
    <mergeCell ref="H18:J18"/>
    <mergeCell ref="H3:J3"/>
    <mergeCell ref="H4:J4"/>
    <mergeCell ref="E4:G4"/>
    <mergeCell ref="H10:J10"/>
    <mergeCell ref="H11:J11"/>
    <mergeCell ref="E6:G6"/>
    <mergeCell ref="H6:J6"/>
    <mergeCell ref="E8:G8"/>
    <mergeCell ref="H8:J8"/>
  </mergeCells>
  <pageMargins left="0.59055118110236227" right="0.15748031496062992" top="0.59055118110236227" bottom="0.59055118110236227" header="0.31496062992125984" footer="0.15748031496062992"/>
  <pageSetup paperSize="9" scale="60" orientation="landscape" r:id="rId1"/>
  <colBreaks count="1" manualBreakCount="1">
    <brk id="10" max="1048575" man="1"/>
  </colBreaks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50021"/>
  </sheetPr>
  <dimension ref="A1:L405"/>
  <sheetViews>
    <sheetView view="pageBreakPreview" topLeftCell="A31" zoomScale="90" zoomScaleNormal="100" zoomScaleSheetLayoutView="90" workbookViewId="0">
      <selection activeCell="B8" sqref="B8"/>
    </sheetView>
  </sheetViews>
  <sheetFormatPr defaultColWidth="9" defaultRowHeight="27.95" customHeight="1"/>
  <cols>
    <col min="1" max="1" width="55.5703125" style="13" customWidth="1"/>
    <col min="2" max="2" width="16.5703125" style="13" customWidth="1"/>
    <col min="3" max="3" width="13.5703125" style="13" customWidth="1"/>
    <col min="4" max="4" width="43.7109375" style="13" customWidth="1"/>
    <col min="5" max="6" width="14.5703125" style="13" customWidth="1"/>
    <col min="7" max="7" width="20.85546875" style="13" customWidth="1"/>
    <col min="8" max="8" width="13.5703125" style="61" customWidth="1"/>
    <col min="9" max="10" width="13.5703125" style="13" customWidth="1"/>
    <col min="11" max="16384" width="9" style="13"/>
  </cols>
  <sheetData>
    <row r="1" spans="1:11" ht="27.95" customHeight="1">
      <c r="A1" s="586" t="s">
        <v>694</v>
      </c>
      <c r="B1" s="470"/>
      <c r="C1" s="470" t="s">
        <v>253</v>
      </c>
      <c r="D1" s="470"/>
      <c r="E1" s="378"/>
      <c r="F1" s="379"/>
      <c r="G1" s="378"/>
      <c r="H1" s="380"/>
      <c r="I1" s="378"/>
      <c r="J1" s="378"/>
      <c r="K1" s="381"/>
    </row>
    <row r="2" spans="1:11" ht="27.95" customHeight="1">
      <c r="A2" s="587" t="s">
        <v>18</v>
      </c>
      <c r="B2" s="470"/>
      <c r="C2" s="470" t="s">
        <v>254</v>
      </c>
      <c r="D2" s="470"/>
      <c r="E2" s="378"/>
      <c r="F2" s="378"/>
      <c r="G2" s="378"/>
      <c r="H2" s="380"/>
      <c r="I2" s="378"/>
      <c r="J2" s="378"/>
      <c r="K2" s="381"/>
    </row>
    <row r="3" spans="1:11" ht="27.95" customHeight="1">
      <c r="A3" s="210" t="s">
        <v>1</v>
      </c>
      <c r="B3" s="272"/>
      <c r="C3" s="272" t="s">
        <v>75</v>
      </c>
      <c r="D3" s="501"/>
      <c r="E3" s="272" t="s">
        <v>2</v>
      </c>
      <c r="F3" s="272"/>
      <c r="G3" s="272"/>
      <c r="H3" s="2469" t="s">
        <v>3</v>
      </c>
      <c r="I3" s="2469"/>
      <c r="J3" s="2469"/>
      <c r="K3" s="381"/>
    </row>
    <row r="4" spans="1:11" ht="27.95" customHeight="1">
      <c r="A4" s="272" t="s">
        <v>4</v>
      </c>
      <c r="B4" s="385"/>
      <c r="C4" s="2702" t="s">
        <v>273</v>
      </c>
      <c r="D4" s="2702"/>
      <c r="E4" s="1276" t="s">
        <v>468</v>
      </c>
      <c r="F4" s="1276"/>
      <c r="G4" s="1276"/>
      <c r="H4" s="1276" t="s">
        <v>487</v>
      </c>
      <c r="I4" s="1277"/>
      <c r="J4" s="1279"/>
      <c r="K4" s="381"/>
    </row>
    <row r="5" spans="1:11" ht="27.95" customHeight="1">
      <c r="A5" s="385" t="s">
        <v>452</v>
      </c>
      <c r="B5" s="385"/>
      <c r="C5" s="249"/>
      <c r="D5" s="1278"/>
      <c r="E5" s="1279" t="s">
        <v>612</v>
      </c>
      <c r="F5" s="1280"/>
      <c r="G5" s="1280"/>
      <c r="H5" s="1277"/>
      <c r="I5" s="1277"/>
      <c r="J5" s="1838"/>
      <c r="K5" s="381"/>
    </row>
    <row r="6" spans="1:11" ht="27.95" customHeight="1">
      <c r="A6" s="385"/>
      <c r="B6" s="385"/>
      <c r="C6" s="249"/>
      <c r="D6" s="1278"/>
      <c r="E6" s="1281"/>
      <c r="F6" s="1281"/>
      <c r="G6" s="1281"/>
      <c r="H6" s="1282"/>
      <c r="I6" s="1282"/>
      <c r="J6" s="1282"/>
      <c r="K6" s="381"/>
    </row>
    <row r="7" spans="1:11" ht="27.95" customHeight="1">
      <c r="A7" s="83"/>
      <c r="B7" s="272"/>
      <c r="C7" s="1278" t="s">
        <v>80</v>
      </c>
      <c r="D7" s="1278"/>
      <c r="E7" s="1278" t="s">
        <v>7</v>
      </c>
      <c r="F7" s="1278"/>
      <c r="G7" s="1278"/>
      <c r="H7" s="2703" t="s">
        <v>8</v>
      </c>
      <c r="I7" s="2703"/>
      <c r="J7" s="2703"/>
      <c r="K7" s="381"/>
    </row>
    <row r="8" spans="1:11" ht="27.95" customHeight="1">
      <c r="A8" s="83"/>
      <c r="B8" s="385"/>
      <c r="C8" s="2702" t="s">
        <v>273</v>
      </c>
      <c r="D8" s="2702"/>
      <c r="E8" s="1276" t="s">
        <v>468</v>
      </c>
      <c r="F8" s="1276"/>
      <c r="G8" s="1276"/>
      <c r="H8" s="1276" t="s">
        <v>487</v>
      </c>
      <c r="I8" s="1279"/>
      <c r="J8" s="1279"/>
      <c r="K8" s="381"/>
    </row>
    <row r="9" spans="1:11" ht="27.95" customHeight="1">
      <c r="A9" s="83"/>
      <c r="B9" s="385"/>
      <c r="C9" s="1964"/>
      <c r="D9" s="1964"/>
      <c r="E9" s="1279" t="s">
        <v>612</v>
      </c>
      <c r="F9" s="1280"/>
      <c r="G9" s="1280"/>
      <c r="H9" s="1277"/>
      <c r="I9" s="1277"/>
      <c r="J9" s="1277"/>
      <c r="K9" s="381"/>
    </row>
    <row r="10" spans="1:11" ht="27.95" customHeight="1">
      <c r="A10" s="83"/>
      <c r="B10" s="385"/>
      <c r="C10" s="1964"/>
      <c r="D10" s="1964"/>
      <c r="E10" s="1276" t="s">
        <v>469</v>
      </c>
      <c r="F10" s="1276"/>
      <c r="G10" s="1276"/>
      <c r="H10" s="1279" t="s">
        <v>571</v>
      </c>
      <c r="I10" s="1277"/>
      <c r="J10" s="1277"/>
      <c r="K10" s="381"/>
    </row>
    <row r="11" spans="1:11" ht="27.95" customHeight="1">
      <c r="A11" s="83"/>
      <c r="B11" s="385"/>
      <c r="C11" s="1964"/>
      <c r="D11" s="1964"/>
      <c r="E11" s="1276" t="s">
        <v>470</v>
      </c>
      <c r="F11" s="1276"/>
      <c r="G11" s="1276"/>
      <c r="H11" s="1277"/>
      <c r="I11" s="1277"/>
      <c r="J11" s="1277"/>
      <c r="K11" s="381"/>
    </row>
    <row r="12" spans="1:11" ht="27.95" customHeight="1">
      <c r="A12" s="83"/>
      <c r="B12" s="385"/>
      <c r="C12" s="1964"/>
      <c r="D12" s="1964"/>
      <c r="E12" s="1279"/>
      <c r="F12" s="1280"/>
      <c r="G12" s="1280"/>
      <c r="H12" s="1277"/>
      <c r="I12" s="1277"/>
      <c r="J12" s="1277"/>
      <c r="K12" s="381"/>
    </row>
    <row r="13" spans="1:11" ht="27.95" customHeight="1">
      <c r="A13" s="83"/>
      <c r="B13" s="385"/>
      <c r="C13" s="1964"/>
      <c r="D13" s="1964"/>
      <c r="E13" s="1276"/>
      <c r="F13" s="1276"/>
      <c r="G13" s="1276"/>
      <c r="H13" s="1279"/>
      <c r="I13" s="1279"/>
      <c r="J13" s="1279"/>
      <c r="K13" s="381"/>
    </row>
    <row r="14" spans="1:11" ht="27.95" customHeight="1">
      <c r="A14" s="83"/>
      <c r="B14" s="385"/>
      <c r="C14" s="1964"/>
      <c r="D14" s="1964"/>
      <c r="E14" s="1276"/>
      <c r="F14" s="1276"/>
      <c r="G14" s="1276"/>
      <c r="H14" s="1277"/>
      <c r="I14" s="1277"/>
      <c r="J14" s="1277"/>
      <c r="K14" s="381"/>
    </row>
    <row r="15" spans="1:11" ht="27.95" customHeight="1">
      <c r="A15" s="455"/>
      <c r="B15" s="455"/>
      <c r="C15" s="386"/>
      <c r="D15" s="386"/>
      <c r="E15" s="2704"/>
      <c r="F15" s="2704"/>
      <c r="G15" s="2704"/>
      <c r="H15" s="1895"/>
      <c r="I15" s="1895"/>
      <c r="J15" s="1895"/>
      <c r="K15" s="381"/>
    </row>
    <row r="16" spans="1:11" ht="27.95" customHeight="1">
      <c r="A16" s="10" t="s">
        <v>11</v>
      </c>
      <c r="B16" s="2420" t="s">
        <v>12</v>
      </c>
      <c r="C16" s="2421"/>
      <c r="D16" s="2422"/>
      <c r="E16" s="73">
        <v>10</v>
      </c>
      <c r="F16" s="74">
        <v>11</v>
      </c>
      <c r="G16" s="75">
        <v>12</v>
      </c>
      <c r="H16" s="2475" t="s">
        <v>21</v>
      </c>
      <c r="I16" s="2476"/>
      <c r="J16" s="2477"/>
      <c r="K16" s="381"/>
    </row>
    <row r="17" spans="1:11" ht="27.95" customHeight="1">
      <c r="A17" s="11" t="s">
        <v>13</v>
      </c>
      <c r="B17" s="2465" t="s">
        <v>14</v>
      </c>
      <c r="C17" s="2465"/>
      <c r="D17" s="2465"/>
      <c r="E17" s="76" t="s">
        <v>22</v>
      </c>
      <c r="F17" s="77" t="s">
        <v>23</v>
      </c>
      <c r="G17" s="78" t="s">
        <v>24</v>
      </c>
      <c r="H17" s="2424" t="s">
        <v>25</v>
      </c>
      <c r="I17" s="2425"/>
      <c r="J17" s="2426"/>
      <c r="K17" s="381"/>
    </row>
    <row r="18" spans="1:11" ht="27.95" customHeight="1">
      <c r="A18" s="12"/>
      <c r="B18" s="2464" t="s">
        <v>15</v>
      </c>
      <c r="C18" s="2464"/>
      <c r="D18" s="2464"/>
      <c r="E18" s="79"/>
      <c r="F18" s="80"/>
      <c r="G18" s="81" t="s">
        <v>26</v>
      </c>
      <c r="H18" s="82" t="s">
        <v>188</v>
      </c>
      <c r="I18" s="82" t="s">
        <v>189</v>
      </c>
      <c r="J18" s="82" t="s">
        <v>16</v>
      </c>
      <c r="K18" s="382"/>
    </row>
    <row r="19" spans="1:11" s="2" customFormat="1" ht="27.95" customHeight="1">
      <c r="A19" s="2341" t="s">
        <v>1344</v>
      </c>
      <c r="B19" s="2341" t="s">
        <v>1345</v>
      </c>
      <c r="C19" s="2342"/>
      <c r="D19" s="2343"/>
      <c r="E19" s="505" t="s">
        <v>24</v>
      </c>
      <c r="F19" s="450" t="s">
        <v>100</v>
      </c>
      <c r="G19" s="505" t="s">
        <v>44</v>
      </c>
      <c r="H19" s="19"/>
      <c r="I19" s="19"/>
      <c r="J19" s="27"/>
      <c r="K19" s="381"/>
    </row>
    <row r="20" spans="1:11" s="2" customFormat="1" ht="27.95" customHeight="1">
      <c r="A20" s="128" t="s">
        <v>293</v>
      </c>
      <c r="B20" s="176" t="s">
        <v>139</v>
      </c>
      <c r="C20" s="86"/>
      <c r="D20" s="87"/>
      <c r="E20" s="502" t="s">
        <v>45</v>
      </c>
      <c r="F20" s="340"/>
      <c r="G20" s="192" t="s">
        <v>46</v>
      </c>
      <c r="H20" s="247">
        <v>0.13</v>
      </c>
      <c r="I20" s="247">
        <v>0</v>
      </c>
      <c r="J20" s="247">
        <f>SUM(H20:I20)</f>
        <v>0.13</v>
      </c>
      <c r="K20" s="381"/>
    </row>
    <row r="21" spans="1:11" s="2" customFormat="1" ht="27.95" customHeight="1">
      <c r="A21" s="175"/>
      <c r="B21" s="176" t="s">
        <v>172</v>
      </c>
      <c r="C21" s="86"/>
      <c r="D21" s="87"/>
      <c r="E21" s="502" t="s">
        <v>44</v>
      </c>
      <c r="F21" s="340"/>
      <c r="G21" s="503"/>
      <c r="H21" s="247">
        <v>0.13</v>
      </c>
      <c r="I21" s="247">
        <v>0</v>
      </c>
      <c r="J21" s="247">
        <f t="shared" ref="J21:J24" si="0">SUM(H21:I21)</f>
        <v>0.13</v>
      </c>
      <c r="K21" s="381"/>
    </row>
    <row r="22" spans="1:11" s="2" customFormat="1" ht="27.95" customHeight="1">
      <c r="A22" s="175"/>
      <c r="B22" s="176" t="s">
        <v>294</v>
      </c>
      <c r="C22" s="92"/>
      <c r="D22" s="87"/>
      <c r="E22" s="192"/>
      <c r="F22" s="504"/>
      <c r="G22" s="504"/>
      <c r="H22" s="247">
        <v>0.13</v>
      </c>
      <c r="I22" s="247">
        <v>0</v>
      </c>
      <c r="J22" s="247">
        <f t="shared" si="0"/>
        <v>0.13</v>
      </c>
      <c r="K22" s="381"/>
    </row>
    <row r="23" spans="1:11" s="2" customFormat="1" ht="27.95" customHeight="1">
      <c r="A23" s="175"/>
      <c r="B23" s="176" t="s">
        <v>295</v>
      </c>
      <c r="C23" s="93"/>
      <c r="D23" s="87"/>
      <c r="E23" s="195"/>
      <c r="F23" s="195"/>
      <c r="G23" s="195"/>
      <c r="H23" s="247">
        <v>0</v>
      </c>
      <c r="I23" s="247">
        <v>0</v>
      </c>
      <c r="J23" s="247">
        <v>0</v>
      </c>
      <c r="K23" s="381"/>
    </row>
    <row r="24" spans="1:11" s="2" customFormat="1" ht="27.95" customHeight="1">
      <c r="A24" s="175"/>
      <c r="B24" s="495" t="s">
        <v>221</v>
      </c>
      <c r="C24" s="93"/>
      <c r="D24" s="87"/>
      <c r="E24" s="195"/>
      <c r="F24" s="195"/>
      <c r="G24" s="195"/>
      <c r="H24" s="247">
        <f>SUM(H20:H23)</f>
        <v>0.39</v>
      </c>
      <c r="I24" s="247">
        <f t="shared" ref="I24" si="1">SUM(I21:I23)</f>
        <v>0</v>
      </c>
      <c r="J24" s="247">
        <f t="shared" si="0"/>
        <v>0.39</v>
      </c>
      <c r="K24" s="381"/>
    </row>
    <row r="25" spans="1:11" s="2" customFormat="1" ht="27.95" customHeight="1">
      <c r="A25" s="175"/>
      <c r="B25" s="176"/>
      <c r="C25" s="93"/>
      <c r="D25" s="87"/>
      <c r="E25" s="195"/>
      <c r="F25" s="195"/>
      <c r="G25" s="195"/>
      <c r="H25" s="247"/>
      <c r="I25" s="247"/>
      <c r="J25" s="247"/>
      <c r="K25" s="381"/>
    </row>
    <row r="26" spans="1:11" s="2" customFormat="1" ht="27.95" customHeight="1">
      <c r="A26" s="175"/>
      <c r="B26" s="854" t="s">
        <v>1346</v>
      </c>
      <c r="C26" s="855"/>
      <c r="D26" s="853"/>
      <c r="E26" s="502" t="s">
        <v>24</v>
      </c>
      <c r="F26" s="340" t="s">
        <v>43</v>
      </c>
      <c r="G26" s="502" t="s">
        <v>44</v>
      </c>
      <c r="H26" s="971"/>
      <c r="I26" s="971"/>
      <c r="J26" s="999"/>
      <c r="K26" s="381"/>
    </row>
    <row r="27" spans="1:11" s="2" customFormat="1" ht="27.95" customHeight="1">
      <c r="A27" s="128"/>
      <c r="B27" s="854" t="s">
        <v>296</v>
      </c>
      <c r="C27" s="852"/>
      <c r="D27" s="853"/>
      <c r="E27" s="502" t="s">
        <v>45</v>
      </c>
      <c r="F27" s="340"/>
      <c r="G27" s="192" t="s">
        <v>46</v>
      </c>
      <c r="H27" s="971"/>
      <c r="I27" s="971"/>
      <c r="J27" s="999"/>
      <c r="K27" s="381"/>
    </row>
    <row r="28" spans="1:11" s="2" customFormat="1" ht="27.95" customHeight="1">
      <c r="A28" s="175"/>
      <c r="B28" s="85" t="s">
        <v>297</v>
      </c>
      <c r="C28" s="86"/>
      <c r="D28" s="87"/>
      <c r="E28" s="502" t="s">
        <v>44</v>
      </c>
      <c r="F28" s="340"/>
      <c r="G28" s="503"/>
      <c r="H28" s="247">
        <v>0</v>
      </c>
      <c r="I28" s="247">
        <v>0</v>
      </c>
      <c r="J28" s="247">
        <f>SUM(H28:I28)</f>
        <v>0</v>
      </c>
      <c r="K28" s="381"/>
    </row>
    <row r="29" spans="1:11" s="2" customFormat="1" ht="27.95" customHeight="1">
      <c r="A29" s="175"/>
      <c r="B29" s="85" t="s">
        <v>298</v>
      </c>
      <c r="C29" s="92"/>
      <c r="D29" s="87"/>
      <c r="E29" s="192"/>
      <c r="F29" s="504"/>
      <c r="G29" s="504"/>
      <c r="H29" s="247">
        <v>0</v>
      </c>
      <c r="I29" s="247">
        <v>0</v>
      </c>
      <c r="J29" s="247">
        <f t="shared" ref="J29:J31" si="2">SUM(H29:I29)</f>
        <v>0</v>
      </c>
      <c r="K29" s="381"/>
    </row>
    <row r="30" spans="1:11" s="2" customFormat="1" ht="27.95" customHeight="1">
      <c r="A30" s="175"/>
      <c r="B30" s="85" t="s">
        <v>299</v>
      </c>
      <c r="C30" s="93"/>
      <c r="D30" s="87"/>
      <c r="E30" s="195"/>
      <c r="F30" s="195"/>
      <c r="G30" s="195"/>
      <c r="H30" s="247">
        <v>0</v>
      </c>
      <c r="I30" s="247">
        <v>0</v>
      </c>
      <c r="J30" s="247">
        <f t="shared" si="2"/>
        <v>0</v>
      </c>
      <c r="K30" s="381"/>
    </row>
    <row r="31" spans="1:11" s="2" customFormat="1" ht="27.95" customHeight="1">
      <c r="A31" s="2344"/>
      <c r="B31" s="2345" t="s">
        <v>300</v>
      </c>
      <c r="C31" s="1986"/>
      <c r="D31" s="177"/>
      <c r="E31" s="2346"/>
      <c r="F31" s="2346"/>
      <c r="G31" s="2346"/>
      <c r="H31" s="442">
        <f>SUM(H28:H30)</f>
        <v>0</v>
      </c>
      <c r="I31" s="442">
        <f t="shared" ref="I31" si="3">SUM(I28:I30)</f>
        <v>0</v>
      </c>
      <c r="J31" s="442">
        <f t="shared" si="2"/>
        <v>0</v>
      </c>
      <c r="K31" s="381"/>
    </row>
    <row r="32" spans="1:11" s="2" customFormat="1" ht="27.95" customHeight="1">
      <c r="A32" s="2341" t="s">
        <v>1347</v>
      </c>
      <c r="B32" s="2341" t="s">
        <v>1348</v>
      </c>
      <c r="C32" s="2342"/>
      <c r="D32" s="2347"/>
      <c r="E32" s="450" t="s">
        <v>24</v>
      </c>
      <c r="F32" s="450" t="s">
        <v>100</v>
      </c>
      <c r="G32" s="450" t="s">
        <v>44</v>
      </c>
      <c r="H32" s="2348"/>
      <c r="I32" s="2348"/>
      <c r="J32" s="2186"/>
      <c r="K32" s="381"/>
    </row>
    <row r="33" spans="1:11" s="2" customFormat="1" ht="27.95" customHeight="1">
      <c r="A33" s="559" t="s">
        <v>293</v>
      </c>
      <c r="B33" s="1965" t="s">
        <v>301</v>
      </c>
      <c r="C33" s="852"/>
      <c r="D33" s="856"/>
      <c r="E33" s="502" t="s">
        <v>45</v>
      </c>
      <c r="F33" s="340"/>
      <c r="G33" s="192" t="s">
        <v>46</v>
      </c>
      <c r="H33" s="1033"/>
      <c r="I33" s="1033"/>
      <c r="J33" s="999"/>
      <c r="K33" s="381"/>
    </row>
    <row r="34" spans="1:11" s="2" customFormat="1" ht="27.95" customHeight="1">
      <c r="A34" s="178"/>
      <c r="B34" s="179" t="s">
        <v>102</v>
      </c>
      <c r="C34" s="86"/>
      <c r="D34" s="87"/>
      <c r="E34" s="502" t="s">
        <v>44</v>
      </c>
      <c r="F34" s="340"/>
      <c r="G34" s="503"/>
      <c r="H34" s="247">
        <v>0.13</v>
      </c>
      <c r="I34" s="247">
        <v>0</v>
      </c>
      <c r="J34" s="247">
        <f>SUM(H34:I34)</f>
        <v>0.13</v>
      </c>
      <c r="K34" s="381"/>
    </row>
    <row r="35" spans="1:11" s="2" customFormat="1" ht="27.95" customHeight="1">
      <c r="A35" s="178"/>
      <c r="B35" s="179" t="s">
        <v>302</v>
      </c>
      <c r="C35" s="92"/>
      <c r="D35" s="87"/>
      <c r="E35" s="192"/>
      <c r="F35" s="504"/>
      <c r="G35" s="504"/>
      <c r="H35" s="247">
        <v>0.13</v>
      </c>
      <c r="I35" s="247">
        <v>0</v>
      </c>
      <c r="J35" s="247">
        <f t="shared" ref="J35:J37" si="4">SUM(H35:I35)</f>
        <v>0.13</v>
      </c>
      <c r="K35" s="381"/>
    </row>
    <row r="36" spans="1:11" s="2" customFormat="1" ht="27.95" customHeight="1">
      <c r="A36" s="175"/>
      <c r="B36" s="179" t="s">
        <v>173</v>
      </c>
      <c r="C36" s="93"/>
      <c r="D36" s="87"/>
      <c r="E36" s="195"/>
      <c r="F36" s="195"/>
      <c r="G36" s="195"/>
      <c r="H36" s="247">
        <v>0.13</v>
      </c>
      <c r="I36" s="247">
        <v>0</v>
      </c>
      <c r="J36" s="247">
        <f t="shared" si="4"/>
        <v>0.13</v>
      </c>
      <c r="K36" s="381"/>
    </row>
    <row r="37" spans="1:11" s="2" customFormat="1" ht="27.95" customHeight="1">
      <c r="A37" s="180"/>
      <c r="B37" s="85" t="s">
        <v>303</v>
      </c>
      <c r="C37" s="86"/>
      <c r="D37" s="87"/>
      <c r="E37" s="502"/>
      <c r="F37" s="340"/>
      <c r="G37" s="340"/>
      <c r="H37" s="247">
        <f>SUM(H34:H36)</f>
        <v>0.39</v>
      </c>
      <c r="I37" s="247">
        <f t="shared" ref="I37" si="5">SUM(I34:I36)</f>
        <v>0</v>
      </c>
      <c r="J37" s="247">
        <f t="shared" si="4"/>
        <v>0.39</v>
      </c>
      <c r="K37" s="381"/>
    </row>
    <row r="38" spans="1:11" s="2" customFormat="1" ht="27.95" customHeight="1">
      <c r="A38" s="172"/>
      <c r="B38" s="179"/>
      <c r="C38" s="86"/>
      <c r="D38" s="87"/>
      <c r="E38" s="502"/>
      <c r="F38" s="340"/>
      <c r="G38" s="340"/>
      <c r="H38" s="970"/>
      <c r="I38" s="1014"/>
      <c r="J38" s="999"/>
      <c r="K38" s="381"/>
    </row>
    <row r="39" spans="1:11" s="2" customFormat="1" ht="27.95" customHeight="1">
      <c r="A39" s="128"/>
      <c r="B39" s="846" t="s">
        <v>1349</v>
      </c>
      <c r="C39" s="852"/>
      <c r="D39" s="856"/>
      <c r="E39" s="502" t="s">
        <v>24</v>
      </c>
      <c r="F39" s="340" t="s">
        <v>43</v>
      </c>
      <c r="G39" s="502" t="s">
        <v>44</v>
      </c>
      <c r="H39" s="1033"/>
      <c r="I39" s="1033"/>
      <c r="J39" s="999"/>
      <c r="K39" s="381"/>
    </row>
    <row r="40" spans="1:11" s="2" customFormat="1" ht="27.95" customHeight="1">
      <c r="A40" s="178"/>
      <c r="B40" s="846" t="s">
        <v>304</v>
      </c>
      <c r="C40" s="852"/>
      <c r="D40" s="856"/>
      <c r="E40" s="502" t="s">
        <v>45</v>
      </c>
      <c r="F40" s="340"/>
      <c r="G40" s="192" t="s">
        <v>46</v>
      </c>
      <c r="H40" s="1033"/>
      <c r="I40" s="1033"/>
      <c r="J40" s="999"/>
      <c r="K40" s="381"/>
    </row>
    <row r="41" spans="1:11" s="2" customFormat="1" ht="27.95" customHeight="1">
      <c r="A41" s="178"/>
      <c r="B41" s="1965" t="s">
        <v>305</v>
      </c>
      <c r="C41" s="852"/>
      <c r="D41" s="856"/>
      <c r="E41" s="502" t="s">
        <v>44</v>
      </c>
      <c r="F41" s="340"/>
      <c r="G41" s="503"/>
      <c r="H41" s="970"/>
      <c r="I41" s="1014"/>
      <c r="J41" s="999"/>
      <c r="K41" s="381"/>
    </row>
    <row r="42" spans="1:11" s="2" customFormat="1" ht="27.95" customHeight="1">
      <c r="A42" s="178"/>
      <c r="B42" s="85" t="s">
        <v>306</v>
      </c>
      <c r="C42" s="92"/>
      <c r="D42" s="87"/>
      <c r="E42" s="192"/>
      <c r="F42" s="504"/>
      <c r="G42" s="504"/>
      <c r="H42" s="247">
        <v>0</v>
      </c>
      <c r="I42" s="247">
        <v>0</v>
      </c>
      <c r="J42" s="247">
        <f>SUM(H42:I42)</f>
        <v>0</v>
      </c>
      <c r="K42" s="381"/>
    </row>
    <row r="43" spans="1:11" s="2" customFormat="1" ht="27.95" customHeight="1">
      <c r="A43" s="178"/>
      <c r="B43" s="85" t="s">
        <v>307</v>
      </c>
      <c r="C43" s="94"/>
      <c r="D43" s="87"/>
      <c r="E43" s="506"/>
      <c r="F43" s="506"/>
      <c r="G43" s="506"/>
      <c r="H43" s="247">
        <v>0</v>
      </c>
      <c r="I43" s="247">
        <v>0</v>
      </c>
      <c r="J43" s="247">
        <f t="shared" ref="J43:J46" si="6">SUM(H43:I43)</f>
        <v>0</v>
      </c>
      <c r="K43" s="381"/>
    </row>
    <row r="44" spans="1:11" s="2" customFormat="1" ht="27.95" customHeight="1">
      <c r="A44" s="180"/>
      <c r="B44" s="85" t="s">
        <v>308</v>
      </c>
      <c r="C44" s="86"/>
      <c r="D44" s="87"/>
      <c r="E44" s="340"/>
      <c r="F44" s="340"/>
      <c r="G44" s="340"/>
      <c r="H44" s="247">
        <v>0</v>
      </c>
      <c r="I44" s="247">
        <v>0</v>
      </c>
      <c r="J44" s="247">
        <f t="shared" si="6"/>
        <v>0</v>
      </c>
      <c r="K44" s="381"/>
    </row>
    <row r="45" spans="1:11" s="2" customFormat="1" ht="27.95" customHeight="1">
      <c r="A45" s="180"/>
      <c r="B45" s="85" t="s">
        <v>309</v>
      </c>
      <c r="C45" s="86"/>
      <c r="D45" s="87"/>
      <c r="E45" s="340"/>
      <c r="F45" s="340"/>
      <c r="G45" s="340"/>
      <c r="H45" s="247">
        <v>0</v>
      </c>
      <c r="I45" s="247">
        <v>0</v>
      </c>
      <c r="J45" s="247">
        <f t="shared" si="6"/>
        <v>0</v>
      </c>
      <c r="K45" s="381"/>
    </row>
    <row r="46" spans="1:11" s="2" customFormat="1" ht="27.95" customHeight="1">
      <c r="A46" s="178"/>
      <c r="B46" s="85" t="s">
        <v>310</v>
      </c>
      <c r="C46" s="86"/>
      <c r="D46" s="87"/>
      <c r="E46" s="340"/>
      <c r="F46" s="340"/>
      <c r="G46" s="340"/>
      <c r="H46" s="247">
        <f>SUM(H42:H45)</f>
        <v>0</v>
      </c>
      <c r="I46" s="247">
        <f t="shared" ref="I46" si="7">SUM(I42:I45)</f>
        <v>0</v>
      </c>
      <c r="J46" s="247">
        <f t="shared" si="6"/>
        <v>0</v>
      </c>
      <c r="K46" s="381"/>
    </row>
    <row r="47" spans="1:11" s="2" customFormat="1" ht="27.95" customHeight="1">
      <c r="A47" s="178"/>
      <c r="B47" s="179"/>
      <c r="C47" s="86"/>
      <c r="D47" s="87"/>
      <c r="E47" s="340"/>
      <c r="F47" s="340"/>
      <c r="G47" s="340"/>
      <c r="H47" s="1014"/>
      <c r="I47" s="1014"/>
      <c r="J47" s="999"/>
      <c r="K47" s="381"/>
    </row>
    <row r="48" spans="1:11" s="2" customFormat="1" ht="27.95" customHeight="1">
      <c r="A48" s="128"/>
      <c r="B48" s="846" t="s">
        <v>1350</v>
      </c>
      <c r="C48" s="852"/>
      <c r="D48" s="857"/>
      <c r="E48" s="502" t="s">
        <v>24</v>
      </c>
      <c r="F48" s="340" t="s">
        <v>43</v>
      </c>
      <c r="G48" s="502" t="s">
        <v>44</v>
      </c>
      <c r="H48" s="1014"/>
      <c r="I48" s="971"/>
      <c r="J48" s="999"/>
      <c r="K48" s="381"/>
    </row>
    <row r="49" spans="1:12" s="2" customFormat="1" ht="27.95" customHeight="1">
      <c r="A49" s="178"/>
      <c r="B49" s="846" t="s">
        <v>311</v>
      </c>
      <c r="C49" s="852"/>
      <c r="D49" s="858"/>
      <c r="E49" s="502" t="s">
        <v>45</v>
      </c>
      <c r="F49" s="340"/>
      <c r="G49" s="192" t="s">
        <v>46</v>
      </c>
      <c r="H49" s="1014"/>
      <c r="I49" s="1014"/>
      <c r="J49" s="999"/>
      <c r="K49" s="381"/>
    </row>
    <row r="50" spans="1:12" s="2" customFormat="1" ht="27.95" customHeight="1">
      <c r="A50" s="178"/>
      <c r="B50" s="846" t="s">
        <v>312</v>
      </c>
      <c r="C50" s="852"/>
      <c r="D50" s="859"/>
      <c r="E50" s="502" t="s">
        <v>44</v>
      </c>
      <c r="F50" s="340"/>
      <c r="G50" s="503"/>
      <c r="H50" s="1034"/>
      <c r="I50" s="1034"/>
      <c r="J50" s="999"/>
      <c r="K50" s="381"/>
    </row>
    <row r="51" spans="1:12" s="2" customFormat="1" ht="27.95" customHeight="1">
      <c r="A51" s="178"/>
      <c r="B51" s="846" t="s">
        <v>313</v>
      </c>
      <c r="C51" s="860"/>
      <c r="D51" s="859"/>
      <c r="E51" s="507"/>
      <c r="F51" s="504"/>
      <c r="G51" s="504"/>
      <c r="H51" s="1033"/>
      <c r="I51" s="1033"/>
      <c r="J51" s="999"/>
      <c r="K51" s="381"/>
    </row>
    <row r="52" spans="1:12" s="2" customFormat="1" ht="27.95" customHeight="1">
      <c r="A52" s="180"/>
      <c r="B52" s="2708" t="s">
        <v>314</v>
      </c>
      <c r="C52" s="2709"/>
      <c r="D52" s="2710"/>
      <c r="E52" s="340"/>
      <c r="F52" s="340"/>
      <c r="G52" s="340"/>
      <c r="H52" s="971"/>
      <c r="I52" s="1014"/>
      <c r="J52" s="999"/>
      <c r="K52" s="381"/>
    </row>
    <row r="53" spans="1:12" s="2" customFormat="1" ht="27.95" customHeight="1">
      <c r="A53" s="181"/>
      <c r="B53" s="85" t="s">
        <v>315</v>
      </c>
      <c r="C53" s="86"/>
      <c r="D53" s="87"/>
      <c r="E53" s="340"/>
      <c r="F53" s="340"/>
      <c r="G53" s="340"/>
      <c r="H53" s="247">
        <v>0.31</v>
      </c>
      <c r="I53" s="247">
        <v>0</v>
      </c>
      <c r="J53" s="247">
        <f>SUM(H53:I53)</f>
        <v>0.31</v>
      </c>
      <c r="K53" s="381"/>
    </row>
    <row r="54" spans="1:12" s="2" customFormat="1" ht="27.95" customHeight="1">
      <c r="A54" s="178"/>
      <c r="B54" s="85" t="s">
        <v>316</v>
      </c>
      <c r="C54" s="86"/>
      <c r="D54" s="87"/>
      <c r="E54" s="340"/>
      <c r="F54" s="340"/>
      <c r="G54" s="503"/>
      <c r="H54" s="247">
        <v>0.31</v>
      </c>
      <c r="I54" s="247">
        <v>0</v>
      </c>
      <c r="J54" s="247">
        <f t="shared" ref="J54:J56" si="8">SUM(H54:I54)</f>
        <v>0.31</v>
      </c>
      <c r="K54" s="381"/>
    </row>
    <row r="55" spans="1:12" s="2" customFormat="1" ht="27.95" customHeight="1">
      <c r="A55" s="178"/>
      <c r="B55" s="85" t="s">
        <v>317</v>
      </c>
      <c r="C55" s="86"/>
      <c r="D55" s="88"/>
      <c r="E55" s="340"/>
      <c r="F55" s="340"/>
      <c r="G55" s="340"/>
      <c r="H55" s="247">
        <v>0.31</v>
      </c>
      <c r="I55" s="247">
        <v>0</v>
      </c>
      <c r="J55" s="247">
        <f t="shared" si="8"/>
        <v>0.31</v>
      </c>
      <c r="K55" s="381"/>
    </row>
    <row r="56" spans="1:12" s="2" customFormat="1" ht="27.95" customHeight="1">
      <c r="A56" s="178"/>
      <c r="B56" s="85" t="s">
        <v>438</v>
      </c>
      <c r="C56" s="86"/>
      <c r="D56" s="88"/>
      <c r="E56" s="340"/>
      <c r="F56" s="340"/>
      <c r="G56" s="340"/>
      <c r="H56" s="247">
        <f>SUM(H53:H55)</f>
        <v>0.92999999999999994</v>
      </c>
      <c r="I56" s="247">
        <f t="shared" ref="I56" si="9">SUM(I53:I55)</f>
        <v>0</v>
      </c>
      <c r="J56" s="247">
        <f t="shared" si="8"/>
        <v>0.92999999999999994</v>
      </c>
      <c r="K56" s="381"/>
    </row>
    <row r="57" spans="1:12" s="2" customFormat="1" ht="27.95" customHeight="1">
      <c r="A57" s="178"/>
      <c r="B57" s="179"/>
      <c r="C57" s="86"/>
      <c r="D57" s="88"/>
      <c r="E57" s="1372"/>
      <c r="F57" s="340"/>
      <c r="G57" s="340"/>
      <c r="H57" s="247"/>
      <c r="I57" s="247"/>
      <c r="J57" s="247"/>
      <c r="K57" s="381"/>
    </row>
    <row r="58" spans="1:12" s="2" customFormat="1" ht="27.95" customHeight="1">
      <c r="A58" s="1480"/>
      <c r="B58" s="1951"/>
      <c r="C58" s="1952"/>
      <c r="D58" s="1953"/>
      <c r="E58" s="1481"/>
      <c r="F58" s="1374"/>
      <c r="G58" s="1374"/>
      <c r="H58" s="962"/>
      <c r="I58" s="962"/>
      <c r="J58" s="962"/>
      <c r="K58" s="381"/>
    </row>
    <row r="59" spans="1:12" s="2" customFormat="1" ht="27.95" customHeight="1">
      <c r="A59" s="1482"/>
      <c r="B59" s="1951"/>
      <c r="C59" s="1952"/>
      <c r="D59" s="1953"/>
      <c r="E59" s="1481"/>
      <c r="F59" s="1374"/>
      <c r="G59" s="1374"/>
      <c r="H59" s="962"/>
      <c r="I59" s="962"/>
      <c r="J59" s="962"/>
      <c r="K59" s="381"/>
    </row>
    <row r="60" spans="1:12" s="2" customFormat="1" ht="27.95" customHeight="1">
      <c r="A60" s="1482"/>
      <c r="B60" s="1951"/>
      <c r="C60" s="1952"/>
      <c r="D60" s="1953"/>
      <c r="E60" s="1481"/>
      <c r="F60" s="1374"/>
      <c r="G60" s="1374"/>
      <c r="H60" s="962"/>
      <c r="I60" s="962"/>
      <c r="J60" s="962"/>
      <c r="K60" s="381"/>
    </row>
    <row r="61" spans="1:12" s="2" customFormat="1" ht="27.95" customHeight="1">
      <c r="A61" s="1482"/>
      <c r="B61" s="1951"/>
      <c r="C61" s="1952"/>
      <c r="D61" s="1953"/>
      <c r="E61" s="1481"/>
      <c r="F61" s="1374"/>
      <c r="G61" s="1374"/>
      <c r="H61" s="962"/>
      <c r="I61" s="962"/>
      <c r="J61" s="962"/>
      <c r="K61" s="381"/>
    </row>
    <row r="62" spans="1:12" s="2" customFormat="1" ht="27.95" customHeight="1">
      <c r="A62" s="2349"/>
      <c r="B62" s="2039"/>
      <c r="C62" s="931"/>
      <c r="D62" s="932"/>
      <c r="E62" s="2350"/>
      <c r="F62" s="2351"/>
      <c r="G62" s="2351"/>
      <c r="H62" s="1973"/>
      <c r="I62" s="1973"/>
      <c r="J62" s="1973"/>
      <c r="K62" s="381"/>
      <c r="L62" s="1468" t="s">
        <v>932</v>
      </c>
    </row>
    <row r="63" spans="1:12" s="2" customFormat="1" ht="27.95" customHeight="1">
      <c r="A63" s="2023" t="s">
        <v>1351</v>
      </c>
      <c r="B63" s="2352" t="s">
        <v>1352</v>
      </c>
      <c r="C63" s="2353"/>
      <c r="D63" s="2354"/>
      <c r="E63" s="2048" t="s">
        <v>24</v>
      </c>
      <c r="F63" s="2049" t="s">
        <v>43</v>
      </c>
      <c r="G63" s="2049" t="s">
        <v>44</v>
      </c>
      <c r="H63" s="1974"/>
      <c r="I63" s="1974"/>
      <c r="J63" s="1974"/>
      <c r="K63" s="381"/>
    </row>
    <row r="64" spans="1:12" s="2" customFormat="1" ht="27.95" customHeight="1">
      <c r="A64" s="1482" t="s">
        <v>326</v>
      </c>
      <c r="B64" s="1541" t="s">
        <v>1316</v>
      </c>
      <c r="C64" s="1542"/>
      <c r="D64" s="1543"/>
      <c r="E64" s="1502" t="s">
        <v>45</v>
      </c>
      <c r="F64" s="690"/>
      <c r="G64" s="434" t="s">
        <v>46</v>
      </c>
      <c r="H64" s="962"/>
      <c r="I64" s="962"/>
      <c r="J64" s="962"/>
      <c r="K64" s="381"/>
    </row>
    <row r="65" spans="1:11" s="2" customFormat="1" ht="27.95" customHeight="1">
      <c r="A65" s="1483" t="s">
        <v>293</v>
      </c>
      <c r="B65" s="1541" t="s">
        <v>1200</v>
      </c>
      <c r="C65" s="1542"/>
      <c r="D65" s="1543"/>
      <c r="E65" s="1502" t="s">
        <v>44</v>
      </c>
      <c r="F65" s="690"/>
      <c r="G65" s="434"/>
      <c r="H65" s="962"/>
      <c r="I65" s="962"/>
      <c r="J65" s="962"/>
      <c r="K65" s="381"/>
    </row>
    <row r="66" spans="1:11" s="2" customFormat="1" ht="27.95" customHeight="1">
      <c r="A66" s="2355"/>
      <c r="B66" s="1316" t="s">
        <v>321</v>
      </c>
      <c r="C66" s="1954"/>
      <c r="D66" s="1955"/>
      <c r="E66" s="1481"/>
      <c r="F66" s="1374"/>
      <c r="G66" s="1374"/>
      <c r="H66" s="247">
        <v>0</v>
      </c>
      <c r="I66" s="247">
        <v>0</v>
      </c>
      <c r="J66" s="247">
        <f>SUM(H66:I66)</f>
        <v>0</v>
      </c>
      <c r="K66" s="381"/>
    </row>
    <row r="67" spans="1:11" s="2" customFormat="1" ht="27.95" customHeight="1">
      <c r="A67" s="2355"/>
      <c r="B67" s="1316" t="s">
        <v>322</v>
      </c>
      <c r="C67" s="2681" t="s">
        <v>933</v>
      </c>
      <c r="D67" s="2682"/>
      <c r="E67" s="1481"/>
      <c r="F67" s="1374"/>
      <c r="G67" s="1374"/>
      <c r="H67" s="247">
        <v>0</v>
      </c>
      <c r="I67" s="247">
        <v>0</v>
      </c>
      <c r="J67" s="247">
        <f t="shared" ref="J67:J69" si="10">SUM(H67:I67)</f>
        <v>0</v>
      </c>
      <c r="K67" s="381"/>
    </row>
    <row r="68" spans="1:11" s="2" customFormat="1" ht="27.95" customHeight="1">
      <c r="A68" s="2355"/>
      <c r="B68" s="1316" t="s">
        <v>324</v>
      </c>
      <c r="C68" s="2681"/>
      <c r="D68" s="2682"/>
      <c r="E68" s="1481"/>
      <c r="F68" s="1374"/>
      <c r="G68" s="1374"/>
      <c r="H68" s="247">
        <v>0</v>
      </c>
      <c r="I68" s="247">
        <v>0</v>
      </c>
      <c r="J68" s="247">
        <f t="shared" si="10"/>
        <v>0</v>
      </c>
      <c r="K68" s="381"/>
    </row>
    <row r="69" spans="1:11" s="2" customFormat="1" ht="27.95" customHeight="1">
      <c r="A69" s="2355"/>
      <c r="B69" s="2455" t="s">
        <v>66</v>
      </c>
      <c r="C69" s="2456"/>
      <c r="D69" s="2457"/>
      <c r="E69" s="1481"/>
      <c r="F69" s="1374"/>
      <c r="G69" s="1374"/>
      <c r="H69" s="247">
        <v>0</v>
      </c>
      <c r="I69" s="247">
        <v>0</v>
      </c>
      <c r="J69" s="247">
        <f t="shared" si="10"/>
        <v>0</v>
      </c>
      <c r="K69" s="381"/>
    </row>
    <row r="70" spans="1:11" s="2" customFormat="1" ht="27.95" customHeight="1">
      <c r="A70" s="1873"/>
      <c r="B70" s="2455" t="s">
        <v>325</v>
      </c>
      <c r="C70" s="2456"/>
      <c r="D70" s="2457"/>
      <c r="E70" s="1481"/>
      <c r="F70" s="1374"/>
      <c r="G70" s="1374"/>
      <c r="H70" s="962"/>
      <c r="I70" s="962"/>
      <c r="J70" s="962"/>
      <c r="K70" s="381"/>
    </row>
    <row r="71" spans="1:11" s="2" customFormat="1" ht="27.95" customHeight="1">
      <c r="A71" s="1855"/>
      <c r="B71" s="1890"/>
      <c r="C71" s="1891"/>
      <c r="D71" s="1892"/>
      <c r="E71" s="1481"/>
      <c r="F71" s="1374"/>
      <c r="G71" s="1374"/>
      <c r="H71" s="962"/>
      <c r="I71" s="962"/>
      <c r="J71" s="962"/>
      <c r="K71" s="381"/>
    </row>
    <row r="72" spans="1:11" s="2" customFormat="1" ht="27.95" customHeight="1">
      <c r="A72" s="2356"/>
      <c r="B72" s="1484" t="s">
        <v>1353</v>
      </c>
      <c r="C72" s="1542"/>
      <c r="D72" s="1543"/>
      <c r="E72" s="1500" t="s">
        <v>24</v>
      </c>
      <c r="F72" s="545" t="s">
        <v>43</v>
      </c>
      <c r="G72" s="545" t="s">
        <v>44</v>
      </c>
      <c r="H72" s="962"/>
      <c r="I72" s="962"/>
      <c r="J72" s="962"/>
      <c r="K72" s="381"/>
    </row>
    <row r="73" spans="1:11" s="2" customFormat="1" ht="27.95" customHeight="1">
      <c r="A73" s="2356"/>
      <c r="B73" s="1541" t="s">
        <v>1201</v>
      </c>
      <c r="C73" s="1542"/>
      <c r="D73" s="1543"/>
      <c r="E73" s="1502" t="s">
        <v>45</v>
      </c>
      <c r="F73" s="690"/>
      <c r="G73" s="434" t="s">
        <v>46</v>
      </c>
      <c r="H73" s="962"/>
      <c r="I73" s="962"/>
      <c r="J73" s="962"/>
      <c r="K73" s="381"/>
    </row>
    <row r="74" spans="1:11" s="2" customFormat="1" ht="27.95" customHeight="1">
      <c r="A74" s="1855"/>
      <c r="B74" s="1541" t="s">
        <v>1202</v>
      </c>
      <c r="C74" s="1542"/>
      <c r="D74" s="1543"/>
      <c r="E74" s="1502" t="s">
        <v>44</v>
      </c>
      <c r="F74" s="690"/>
      <c r="G74" s="434"/>
      <c r="H74" s="962"/>
      <c r="I74" s="962"/>
      <c r="J74" s="962"/>
      <c r="K74" s="381"/>
    </row>
    <row r="75" spans="1:11" s="2" customFormat="1" ht="27.95" customHeight="1">
      <c r="A75" s="1855"/>
      <c r="B75" s="1541" t="s">
        <v>1203</v>
      </c>
      <c r="C75" s="1542"/>
      <c r="D75" s="1543"/>
      <c r="E75" s="1481"/>
      <c r="F75" s="1374"/>
      <c r="G75" s="1374"/>
      <c r="H75" s="962"/>
      <c r="I75" s="962"/>
      <c r="J75" s="962"/>
      <c r="K75" s="381"/>
    </row>
    <row r="76" spans="1:11" s="2" customFormat="1" ht="27.95" customHeight="1">
      <c r="A76" s="1855"/>
      <c r="B76" s="1316" t="s">
        <v>321</v>
      </c>
      <c r="C76" s="1954"/>
      <c r="D76" s="1955"/>
      <c r="E76" s="1481"/>
      <c r="F76" s="1374"/>
      <c r="G76" s="1374"/>
      <c r="H76" s="247">
        <v>0</v>
      </c>
      <c r="I76" s="247">
        <v>0</v>
      </c>
      <c r="J76" s="247">
        <f>SUM(H76:I76)</f>
        <v>0</v>
      </c>
      <c r="K76" s="381"/>
    </row>
    <row r="77" spans="1:11" s="2" customFormat="1" ht="27.95" customHeight="1">
      <c r="A77" s="1855"/>
      <c r="B77" s="1316" t="s">
        <v>322</v>
      </c>
      <c r="C77" s="2681" t="s">
        <v>934</v>
      </c>
      <c r="D77" s="2682"/>
      <c r="E77" s="1481"/>
      <c r="F77" s="1374"/>
      <c r="G77" s="1374"/>
      <c r="H77" s="247">
        <v>0</v>
      </c>
      <c r="I77" s="247">
        <v>0</v>
      </c>
      <c r="J77" s="247">
        <f t="shared" ref="J77:J79" si="11">SUM(H77:I77)</f>
        <v>0</v>
      </c>
      <c r="K77" s="381"/>
    </row>
    <row r="78" spans="1:11" s="2" customFormat="1" ht="27.95" customHeight="1">
      <c r="A78" s="1855"/>
      <c r="B78" s="1316" t="s">
        <v>324</v>
      </c>
      <c r="C78" s="2681"/>
      <c r="D78" s="2682"/>
      <c r="E78" s="1481"/>
      <c r="F78" s="1374"/>
      <c r="G78" s="1374"/>
      <c r="H78" s="247">
        <v>0</v>
      </c>
      <c r="I78" s="247">
        <v>0</v>
      </c>
      <c r="J78" s="247">
        <f t="shared" si="11"/>
        <v>0</v>
      </c>
      <c r="K78" s="381"/>
    </row>
    <row r="79" spans="1:11" s="2" customFormat="1" ht="27.95" customHeight="1">
      <c r="A79" s="1855"/>
      <c r="B79" s="2455" t="s">
        <v>66</v>
      </c>
      <c r="C79" s="2456"/>
      <c r="D79" s="2457"/>
      <c r="E79" s="1481"/>
      <c r="F79" s="1374"/>
      <c r="G79" s="1374"/>
      <c r="H79" s="247">
        <v>0</v>
      </c>
      <c r="I79" s="247">
        <v>0</v>
      </c>
      <c r="J79" s="247">
        <f t="shared" si="11"/>
        <v>0</v>
      </c>
      <c r="K79" s="381"/>
    </row>
    <row r="80" spans="1:11" s="2" customFormat="1" ht="27.95" customHeight="1">
      <c r="A80" s="1855"/>
      <c r="B80" s="2455" t="s">
        <v>325</v>
      </c>
      <c r="C80" s="2456"/>
      <c r="D80" s="2457"/>
      <c r="E80" s="1481"/>
      <c r="F80" s="1374"/>
      <c r="G80" s="1374"/>
      <c r="H80" s="962"/>
      <c r="I80" s="962"/>
      <c r="J80" s="962"/>
      <c r="K80" s="381"/>
    </row>
    <row r="81" spans="1:11" s="2" customFormat="1" ht="27.95" customHeight="1">
      <c r="A81" s="178"/>
      <c r="B81" s="179"/>
      <c r="C81" s="86"/>
      <c r="D81" s="88"/>
      <c r="E81" s="1372"/>
      <c r="F81" s="340"/>
      <c r="G81" s="340"/>
      <c r="H81" s="247"/>
      <c r="I81" s="247"/>
      <c r="J81" s="247"/>
      <c r="K81" s="381"/>
    </row>
    <row r="82" spans="1:11" ht="27.95" customHeight="1">
      <c r="A82" s="600" t="s">
        <v>1354</v>
      </c>
      <c r="B82" s="556" t="s">
        <v>1355</v>
      </c>
      <c r="C82" s="557"/>
      <c r="D82" s="553"/>
      <c r="E82" s="196"/>
      <c r="F82" s="196"/>
      <c r="G82" s="196"/>
      <c r="H82" s="1694"/>
      <c r="I82" s="1695"/>
      <c r="J82" s="1695"/>
      <c r="K82" s="381"/>
    </row>
    <row r="83" spans="1:11" ht="27.95" customHeight="1">
      <c r="A83" s="559" t="s">
        <v>99</v>
      </c>
      <c r="B83" s="556" t="s">
        <v>906</v>
      </c>
      <c r="C83" s="557"/>
      <c r="D83" s="553"/>
      <c r="E83" s="196"/>
      <c r="F83" s="196"/>
      <c r="G83" s="196"/>
      <c r="H83" s="1694"/>
      <c r="I83" s="1695"/>
      <c r="J83" s="1695"/>
      <c r="K83" s="381"/>
    </row>
    <row r="84" spans="1:11" ht="27.95" customHeight="1">
      <c r="A84" s="600"/>
      <c r="B84" s="556" t="s">
        <v>1356</v>
      </c>
      <c r="C84" s="557"/>
      <c r="D84" s="553"/>
      <c r="E84" s="196" t="s">
        <v>24</v>
      </c>
      <c r="F84" s="196" t="s">
        <v>100</v>
      </c>
      <c r="G84" s="196" t="s">
        <v>44</v>
      </c>
      <c r="H84" s="203"/>
      <c r="I84" s="203"/>
      <c r="J84" s="203"/>
      <c r="K84" s="381"/>
    </row>
    <row r="85" spans="1:11" ht="27.95" customHeight="1">
      <c r="A85" s="559"/>
      <c r="B85" s="556" t="s">
        <v>907</v>
      </c>
      <c r="C85" s="557"/>
      <c r="D85" s="553"/>
      <c r="E85" s="196" t="s">
        <v>45</v>
      </c>
      <c r="F85" s="196"/>
      <c r="G85" s="196" t="s">
        <v>46</v>
      </c>
      <c r="H85" s="203"/>
      <c r="I85" s="203"/>
      <c r="J85" s="203"/>
      <c r="K85" s="381"/>
    </row>
    <row r="86" spans="1:11" ht="27.95" customHeight="1">
      <c r="A86" s="570"/>
      <c r="B86" s="556" t="s">
        <v>908</v>
      </c>
      <c r="C86" s="557"/>
      <c r="D86" s="553"/>
      <c r="E86" s="196" t="s">
        <v>44</v>
      </c>
      <c r="F86" s="196"/>
      <c r="G86" s="196"/>
      <c r="H86" s="203"/>
      <c r="I86" s="203"/>
      <c r="J86" s="203"/>
      <c r="K86" s="381"/>
    </row>
    <row r="87" spans="1:11" ht="27.95" customHeight="1">
      <c r="A87" s="128"/>
      <c r="B87" s="298" t="s">
        <v>762</v>
      </c>
      <c r="C87" s="287"/>
      <c r="D87" s="288"/>
      <c r="E87" s="196"/>
      <c r="F87" s="196"/>
      <c r="G87" s="196"/>
      <c r="H87" s="247">
        <v>0</v>
      </c>
      <c r="I87" s="247">
        <v>0</v>
      </c>
      <c r="J87" s="247">
        <f>SUM(H87:I87)</f>
        <v>0</v>
      </c>
      <c r="K87" s="381"/>
    </row>
    <row r="88" spans="1:11" ht="27.95" customHeight="1">
      <c r="A88" s="128"/>
      <c r="B88" s="298" t="s">
        <v>763</v>
      </c>
      <c r="C88" s="287"/>
      <c r="D88" s="288"/>
      <c r="E88" s="196"/>
      <c r="F88" s="196"/>
      <c r="G88" s="196"/>
      <c r="H88" s="955"/>
      <c r="I88" s="247"/>
      <c r="J88" s="247"/>
      <c r="K88" s="381"/>
    </row>
    <row r="89" spans="1:11" ht="27.95" customHeight="1">
      <c r="A89" s="128"/>
      <c r="B89" s="298"/>
      <c r="C89" s="287"/>
      <c r="D89" s="288"/>
      <c r="E89" s="196"/>
      <c r="F89" s="196"/>
      <c r="G89" s="196"/>
      <c r="H89" s="955"/>
      <c r="I89" s="247"/>
      <c r="J89" s="247"/>
      <c r="K89" s="381"/>
    </row>
    <row r="90" spans="1:11" ht="27.95" customHeight="1">
      <c r="A90" s="128"/>
      <c r="B90" s="298"/>
      <c r="C90" s="287"/>
      <c r="D90" s="288"/>
      <c r="E90" s="196"/>
      <c r="F90" s="196"/>
      <c r="G90" s="196"/>
      <c r="H90" s="955"/>
      <c r="I90" s="247"/>
      <c r="J90" s="247"/>
      <c r="K90" s="381"/>
    </row>
    <row r="91" spans="1:11" ht="27.95" customHeight="1">
      <c r="A91" s="128"/>
      <c r="B91" s="298"/>
      <c r="C91" s="287"/>
      <c r="D91" s="288"/>
      <c r="E91" s="196"/>
      <c r="F91" s="196"/>
      <c r="G91" s="196"/>
      <c r="H91" s="955"/>
      <c r="I91" s="247"/>
      <c r="J91" s="247"/>
      <c r="K91" s="381"/>
    </row>
    <row r="92" spans="1:11" ht="27.95" customHeight="1">
      <c r="A92" s="128"/>
      <c r="B92" s="298"/>
      <c r="C92" s="287"/>
      <c r="D92" s="288"/>
      <c r="E92" s="196"/>
      <c r="F92" s="196"/>
      <c r="G92" s="196"/>
      <c r="H92" s="955"/>
      <c r="I92" s="247"/>
      <c r="J92" s="247"/>
      <c r="K92" s="381"/>
    </row>
    <row r="93" spans="1:11" ht="27.95" customHeight="1">
      <c r="A93" s="2300"/>
      <c r="B93" s="2055"/>
      <c r="C93" s="2357"/>
      <c r="D93" s="2077"/>
      <c r="E93" s="293"/>
      <c r="F93" s="293"/>
      <c r="G93" s="293"/>
      <c r="H93" s="2183"/>
      <c r="I93" s="442"/>
      <c r="J93" s="442"/>
      <c r="K93" s="381"/>
    </row>
    <row r="94" spans="1:11" ht="27.95" customHeight="1">
      <c r="A94" s="819" t="s">
        <v>1357</v>
      </c>
      <c r="B94" s="2094" t="s">
        <v>1358</v>
      </c>
      <c r="C94" s="2358"/>
      <c r="D94" s="2081"/>
      <c r="E94" s="2053" t="s">
        <v>24</v>
      </c>
      <c r="F94" s="2053" t="s">
        <v>100</v>
      </c>
      <c r="G94" s="2053" t="s">
        <v>44</v>
      </c>
      <c r="H94" s="2359"/>
      <c r="I94" s="1553"/>
      <c r="J94" s="1553"/>
      <c r="K94" s="381"/>
    </row>
    <row r="95" spans="1:11" ht="27.95" customHeight="1">
      <c r="A95" s="559" t="s">
        <v>101</v>
      </c>
      <c r="B95" s="1217" t="s">
        <v>931</v>
      </c>
      <c r="C95" s="557"/>
      <c r="D95" s="553"/>
      <c r="E95" s="308" t="s">
        <v>45</v>
      </c>
      <c r="F95" s="308"/>
      <c r="G95" s="308" t="s">
        <v>46</v>
      </c>
      <c r="H95" s="953"/>
      <c r="I95" s="954"/>
      <c r="J95" s="954"/>
      <c r="K95" s="381"/>
    </row>
    <row r="96" spans="1:11" ht="27.95" customHeight="1">
      <c r="A96" s="559"/>
      <c r="B96" s="1217" t="s">
        <v>1207</v>
      </c>
      <c r="C96" s="557"/>
      <c r="D96" s="553"/>
      <c r="E96" s="308" t="s">
        <v>44</v>
      </c>
      <c r="F96" s="308"/>
      <c r="G96" s="308"/>
      <c r="H96" s="953"/>
      <c r="I96" s="954"/>
      <c r="J96" s="954"/>
      <c r="K96" s="381"/>
    </row>
    <row r="97" spans="1:11" ht="27.95" customHeight="1">
      <c r="A97" s="559"/>
      <c r="B97" s="1217" t="s">
        <v>928</v>
      </c>
      <c r="C97" s="557"/>
      <c r="D97" s="553"/>
      <c r="E97" s="196"/>
      <c r="F97" s="196"/>
      <c r="G97" s="196"/>
      <c r="H97" s="953"/>
      <c r="I97" s="954"/>
      <c r="J97" s="954"/>
      <c r="K97" s="381"/>
    </row>
    <row r="98" spans="1:11" ht="27.95" customHeight="1">
      <c r="A98" s="559"/>
      <c r="B98" s="1217" t="s">
        <v>929</v>
      </c>
      <c r="C98" s="557"/>
      <c r="D98" s="553"/>
      <c r="E98" s="196"/>
      <c r="F98" s="196"/>
      <c r="G98" s="196"/>
      <c r="H98" s="247"/>
      <c r="I98" s="247"/>
      <c r="J98" s="247"/>
      <c r="K98" s="381"/>
    </row>
    <row r="99" spans="1:11" ht="27.95" customHeight="1">
      <c r="A99" s="559"/>
      <c r="B99" s="1217" t="s">
        <v>930</v>
      </c>
      <c r="C99" s="557"/>
      <c r="D99" s="553"/>
      <c r="E99" s="196"/>
      <c r="F99" s="196"/>
      <c r="G99" s="196"/>
      <c r="H99" s="247"/>
      <c r="I99" s="247"/>
      <c r="J99" s="247"/>
      <c r="K99" s="381"/>
    </row>
    <row r="100" spans="1:11" ht="27.95" customHeight="1">
      <c r="A100" s="128"/>
      <c r="B100" s="1899" t="s">
        <v>102</v>
      </c>
      <c r="C100" s="287"/>
      <c r="D100" s="288"/>
      <c r="E100" s="196"/>
      <c r="F100" s="196"/>
      <c r="G100" s="196"/>
      <c r="H100" s="247">
        <v>0</v>
      </c>
      <c r="I100" s="247">
        <v>0</v>
      </c>
      <c r="J100" s="247">
        <f>SUM(H100:I100)</f>
        <v>0</v>
      </c>
      <c r="K100" s="381"/>
    </row>
    <row r="101" spans="1:11" ht="27.95" customHeight="1">
      <c r="A101" s="128"/>
      <c r="B101" s="1899" t="s">
        <v>103</v>
      </c>
      <c r="C101" s="287"/>
      <c r="D101" s="288"/>
      <c r="E101" s="196"/>
      <c r="F101" s="196"/>
      <c r="G101" s="196"/>
      <c r="H101" s="247">
        <v>0</v>
      </c>
      <c r="I101" s="247">
        <v>0</v>
      </c>
      <c r="J101" s="247">
        <f t="shared" ref="J101:J103" si="12">SUM(H101:I101)</f>
        <v>0</v>
      </c>
      <c r="K101" s="381"/>
    </row>
    <row r="102" spans="1:11" ht="27.95" customHeight="1">
      <c r="A102" s="128"/>
      <c r="B102" s="1899" t="s">
        <v>58</v>
      </c>
      <c r="C102" s="287"/>
      <c r="D102" s="288"/>
      <c r="E102" s="196"/>
      <c r="F102" s="196"/>
      <c r="G102" s="196"/>
      <c r="H102" s="247">
        <v>0</v>
      </c>
      <c r="I102" s="247">
        <v>0</v>
      </c>
      <c r="J102" s="247">
        <f t="shared" si="12"/>
        <v>0</v>
      </c>
      <c r="K102" s="381"/>
    </row>
    <row r="103" spans="1:11" ht="27.95" customHeight="1">
      <c r="A103" s="128"/>
      <c r="B103" s="1696" t="s">
        <v>104</v>
      </c>
      <c r="C103" s="287"/>
      <c r="D103" s="288"/>
      <c r="E103" s="196"/>
      <c r="F103" s="196"/>
      <c r="G103" s="196"/>
      <c r="H103" s="247">
        <f>SUM(H100:H102)</f>
        <v>0</v>
      </c>
      <c r="I103" s="247">
        <f t="shared" ref="I103" si="13">SUM(I100:I102)</f>
        <v>0</v>
      </c>
      <c r="J103" s="247">
        <f t="shared" si="12"/>
        <v>0</v>
      </c>
      <c r="K103" s="381"/>
    </row>
    <row r="104" spans="1:11" ht="27.95" customHeight="1">
      <c r="A104" s="128"/>
      <c r="B104" s="1696"/>
      <c r="C104" s="287"/>
      <c r="D104" s="288"/>
      <c r="E104" s="196"/>
      <c r="F104" s="196"/>
      <c r="G104" s="196"/>
      <c r="H104" s="247"/>
      <c r="I104" s="247"/>
      <c r="J104" s="247"/>
      <c r="K104" s="381"/>
    </row>
    <row r="105" spans="1:11" ht="27.95" customHeight="1">
      <c r="A105" s="559"/>
      <c r="B105" s="556" t="s">
        <v>1359</v>
      </c>
      <c r="C105" s="557"/>
      <c r="D105" s="553"/>
      <c r="E105" s="196"/>
      <c r="F105" s="196"/>
      <c r="G105" s="196"/>
      <c r="H105" s="247"/>
      <c r="I105" s="247"/>
      <c r="J105" s="247"/>
      <c r="K105" s="381"/>
    </row>
    <row r="106" spans="1:11" ht="27.95" customHeight="1">
      <c r="A106" s="172"/>
      <c r="B106" s="556" t="s">
        <v>909</v>
      </c>
      <c r="C106" s="557"/>
      <c r="D106" s="553"/>
      <c r="E106" s="196"/>
      <c r="F106" s="196"/>
      <c r="G106" s="196"/>
      <c r="H106" s="247"/>
      <c r="I106" s="247"/>
      <c r="J106" s="247"/>
      <c r="K106" s="381"/>
    </row>
    <row r="107" spans="1:11" ht="27.95" customHeight="1">
      <c r="A107" s="172"/>
      <c r="B107" s="556" t="s">
        <v>910</v>
      </c>
      <c r="C107" s="557"/>
      <c r="D107" s="553"/>
      <c r="E107" s="196"/>
      <c r="F107" s="196"/>
      <c r="G107" s="196"/>
      <c r="H107" s="247"/>
      <c r="I107" s="247"/>
      <c r="J107" s="247"/>
      <c r="K107" s="381"/>
    </row>
    <row r="108" spans="1:11" ht="27.95" customHeight="1">
      <c r="A108" s="294"/>
      <c r="B108" s="556" t="s">
        <v>1360</v>
      </c>
      <c r="C108" s="557"/>
      <c r="D108" s="553"/>
      <c r="E108" s="196" t="s">
        <v>24</v>
      </c>
      <c r="F108" s="196" t="s">
        <v>129</v>
      </c>
      <c r="G108" s="196" t="s">
        <v>44</v>
      </c>
      <c r="H108" s="247"/>
      <c r="I108" s="247"/>
      <c r="J108" s="247"/>
      <c r="K108" s="381"/>
    </row>
    <row r="109" spans="1:11" ht="27.95" customHeight="1">
      <c r="A109" s="294"/>
      <c r="B109" s="1697" t="s">
        <v>764</v>
      </c>
      <c r="C109" s="557"/>
      <c r="D109" s="553"/>
      <c r="E109" s="196" t="s">
        <v>45</v>
      </c>
      <c r="F109" s="196"/>
      <c r="G109" s="196" t="s">
        <v>46</v>
      </c>
      <c r="H109" s="247"/>
      <c r="I109" s="247"/>
      <c r="J109" s="247"/>
      <c r="K109" s="381"/>
    </row>
    <row r="110" spans="1:11" ht="27.95" customHeight="1">
      <c r="A110" s="294"/>
      <c r="B110" s="556" t="s">
        <v>105</v>
      </c>
      <c r="C110" s="557"/>
      <c r="D110" s="553"/>
      <c r="E110" s="196" t="s">
        <v>44</v>
      </c>
      <c r="F110" s="196"/>
      <c r="G110" s="196"/>
      <c r="H110" s="247"/>
      <c r="I110" s="247"/>
      <c r="J110" s="247"/>
      <c r="K110" s="381"/>
    </row>
    <row r="111" spans="1:11" ht="27.95" customHeight="1">
      <c r="A111" s="294"/>
      <c r="B111" s="1899" t="s">
        <v>102</v>
      </c>
      <c r="C111" s="287"/>
      <c r="D111" s="288"/>
      <c r="E111" s="196"/>
      <c r="F111" s="196"/>
      <c r="G111" s="196"/>
      <c r="H111" s="247">
        <v>0</v>
      </c>
      <c r="I111" s="247">
        <v>0</v>
      </c>
      <c r="J111" s="247">
        <f>SUM(H111:I111)</f>
        <v>0</v>
      </c>
      <c r="K111" s="381"/>
    </row>
    <row r="112" spans="1:11" ht="27.95" customHeight="1">
      <c r="A112" s="294"/>
      <c r="B112" s="1899" t="s">
        <v>106</v>
      </c>
      <c r="C112" s="287"/>
      <c r="D112" s="288"/>
      <c r="E112" s="196"/>
      <c r="F112" s="196"/>
      <c r="G112" s="196"/>
      <c r="H112" s="247">
        <v>0</v>
      </c>
      <c r="I112" s="247">
        <v>0</v>
      </c>
      <c r="J112" s="247">
        <f t="shared" ref="J112:J114" si="14">SUM(H112:I112)</f>
        <v>0</v>
      </c>
      <c r="K112" s="381"/>
    </row>
    <row r="113" spans="1:11" ht="27.95" customHeight="1">
      <c r="A113" s="294"/>
      <c r="B113" s="1899" t="s">
        <v>58</v>
      </c>
      <c r="C113" s="1698"/>
      <c r="D113" s="288"/>
      <c r="E113" s="194"/>
      <c r="F113" s="196"/>
      <c r="G113" s="196"/>
      <c r="H113" s="247">
        <v>0</v>
      </c>
      <c r="I113" s="247">
        <v>0</v>
      </c>
      <c r="J113" s="247">
        <f t="shared" si="14"/>
        <v>0</v>
      </c>
      <c r="K113" s="381"/>
    </row>
    <row r="114" spans="1:11" ht="27.95" customHeight="1">
      <c r="A114" s="294"/>
      <c r="B114" s="1696" t="s">
        <v>107</v>
      </c>
      <c r="C114" s="1698"/>
      <c r="D114" s="288"/>
      <c r="E114" s="194"/>
      <c r="F114" s="196"/>
      <c r="G114" s="196"/>
      <c r="H114" s="247">
        <f>SUM(H111:H113)</f>
        <v>0</v>
      </c>
      <c r="I114" s="247">
        <f t="shared" ref="I114" si="15">SUM(I111:I113)</f>
        <v>0</v>
      </c>
      <c r="J114" s="247">
        <f t="shared" si="14"/>
        <v>0</v>
      </c>
      <c r="K114" s="381"/>
    </row>
    <row r="115" spans="1:11" ht="27.95" customHeight="1">
      <c r="A115" s="294"/>
      <c r="B115" s="1696"/>
      <c r="C115" s="1698"/>
      <c r="D115" s="288"/>
      <c r="E115" s="194"/>
      <c r="F115" s="196"/>
      <c r="G115" s="196"/>
      <c r="H115" s="247"/>
      <c r="I115" s="247"/>
      <c r="J115" s="247"/>
      <c r="K115" s="381"/>
    </row>
    <row r="116" spans="1:11" ht="27.95" customHeight="1">
      <c r="A116" s="600"/>
      <c r="B116" s="556" t="s">
        <v>1361</v>
      </c>
      <c r="C116" s="557"/>
      <c r="D116" s="553"/>
      <c r="E116" s="196" t="s">
        <v>24</v>
      </c>
      <c r="F116" s="196" t="s">
        <v>43</v>
      </c>
      <c r="G116" s="196" t="s">
        <v>44</v>
      </c>
      <c r="H116" s="247"/>
      <c r="I116" s="247"/>
      <c r="J116" s="247"/>
      <c r="K116" s="381"/>
    </row>
    <row r="117" spans="1:11" ht="27.95" customHeight="1">
      <c r="A117" s="559"/>
      <c r="B117" s="1697" t="s">
        <v>765</v>
      </c>
      <c r="C117" s="557"/>
      <c r="D117" s="553"/>
      <c r="E117" s="196" t="s">
        <v>45</v>
      </c>
      <c r="F117" s="196"/>
      <c r="G117" s="196" t="s">
        <v>46</v>
      </c>
      <c r="H117" s="955"/>
      <c r="I117" s="247"/>
      <c r="J117" s="247"/>
      <c r="K117" s="381"/>
    </row>
    <row r="118" spans="1:11" ht="27.95" customHeight="1">
      <c r="A118" s="1699"/>
      <c r="B118" s="556" t="s">
        <v>766</v>
      </c>
      <c r="C118" s="557"/>
      <c r="D118" s="553"/>
      <c r="E118" s="196" t="s">
        <v>44</v>
      </c>
      <c r="F118" s="196"/>
      <c r="G118" s="196"/>
      <c r="H118" s="955"/>
      <c r="I118" s="247"/>
      <c r="J118" s="247"/>
      <c r="K118" s="381"/>
    </row>
    <row r="119" spans="1:11" ht="27.95" customHeight="1">
      <c r="A119" s="1699"/>
      <c r="B119" s="1697" t="s">
        <v>108</v>
      </c>
      <c r="C119" s="557"/>
      <c r="D119" s="553"/>
      <c r="E119" s="196"/>
      <c r="F119" s="196"/>
      <c r="G119" s="196"/>
      <c r="H119" s="955"/>
      <c r="I119" s="247"/>
      <c r="J119" s="247"/>
      <c r="K119" s="381"/>
    </row>
    <row r="120" spans="1:11" ht="27.95" customHeight="1">
      <c r="A120" s="294"/>
      <c r="B120" s="1899" t="s">
        <v>102</v>
      </c>
      <c r="C120" s="287"/>
      <c r="D120" s="288"/>
      <c r="E120" s="196"/>
      <c r="F120" s="196"/>
      <c r="G120" s="196"/>
      <c r="H120" s="247">
        <v>0.1</v>
      </c>
      <c r="I120" s="247">
        <v>0</v>
      </c>
      <c r="J120" s="247">
        <f>SUM(H120:I120)</f>
        <v>0.1</v>
      </c>
      <c r="K120" s="381"/>
    </row>
    <row r="121" spans="1:11" ht="27.95" customHeight="1">
      <c r="A121" s="294"/>
      <c r="B121" s="1899" t="s">
        <v>106</v>
      </c>
      <c r="C121" s="287"/>
      <c r="D121" s="288"/>
      <c r="E121" s="196"/>
      <c r="F121" s="196"/>
      <c r="G121" s="196"/>
      <c r="H121" s="962">
        <v>0.1</v>
      </c>
      <c r="I121" s="962">
        <v>0</v>
      </c>
      <c r="J121" s="962">
        <f t="shared" ref="J121:J123" si="16">SUM(H121:I121)</f>
        <v>0.1</v>
      </c>
      <c r="K121" s="381"/>
    </row>
    <row r="122" spans="1:11" ht="27.95" customHeight="1">
      <c r="A122" s="294"/>
      <c r="B122" s="1899" t="s">
        <v>58</v>
      </c>
      <c r="C122" s="295"/>
      <c r="D122" s="296"/>
      <c r="E122" s="297"/>
      <c r="F122" s="297"/>
      <c r="G122" s="297"/>
      <c r="H122" s="962">
        <v>0.1</v>
      </c>
      <c r="I122" s="962">
        <v>0</v>
      </c>
      <c r="J122" s="962">
        <f t="shared" si="16"/>
        <v>0.1</v>
      </c>
      <c r="K122" s="381"/>
    </row>
    <row r="123" spans="1:11" ht="27.95" customHeight="1">
      <c r="A123" s="294"/>
      <c r="B123" s="1696" t="s">
        <v>107</v>
      </c>
      <c r="C123" s="295"/>
      <c r="D123" s="296"/>
      <c r="E123" s="297"/>
      <c r="F123" s="297"/>
      <c r="G123" s="297"/>
      <c r="H123" s="962">
        <f>SUM(H120:H122)</f>
        <v>0.30000000000000004</v>
      </c>
      <c r="I123" s="962">
        <f t="shared" ref="I123" si="17">SUM(I120:I122)</f>
        <v>0</v>
      </c>
      <c r="J123" s="962">
        <f t="shared" si="16"/>
        <v>0.30000000000000004</v>
      </c>
      <c r="K123" s="381"/>
    </row>
    <row r="124" spans="1:11" ht="27.95" customHeight="1">
      <c r="A124" s="2064"/>
      <c r="B124" s="2360"/>
      <c r="C124" s="2066"/>
      <c r="D124" s="2067"/>
      <c r="E124" s="881"/>
      <c r="F124" s="881"/>
      <c r="G124" s="881"/>
      <c r="H124" s="2183"/>
      <c r="I124" s="442"/>
      <c r="J124" s="442"/>
      <c r="K124" s="381"/>
    </row>
    <row r="125" spans="1:11" ht="27.95" customHeight="1">
      <c r="A125" s="819" t="s">
        <v>1362</v>
      </c>
      <c r="B125" s="2361" t="s">
        <v>1363</v>
      </c>
      <c r="C125" s="2358"/>
      <c r="D125" s="2081"/>
      <c r="E125" s="190" t="s">
        <v>24</v>
      </c>
      <c r="F125" s="190" t="s">
        <v>43</v>
      </c>
      <c r="G125" s="190" t="s">
        <v>44</v>
      </c>
      <c r="H125" s="2201"/>
      <c r="I125" s="1553"/>
      <c r="J125" s="1553"/>
    </row>
    <row r="126" spans="1:11" ht="27.95" customHeight="1">
      <c r="A126" s="559" t="s">
        <v>101</v>
      </c>
      <c r="B126" s="556" t="s">
        <v>911</v>
      </c>
      <c r="C126" s="557"/>
      <c r="D126" s="553"/>
      <c r="E126" s="196" t="s">
        <v>45</v>
      </c>
      <c r="F126" s="196"/>
      <c r="G126" s="196" t="s">
        <v>46</v>
      </c>
      <c r="H126" s="956"/>
      <c r="I126" s="954"/>
      <c r="J126" s="954"/>
    </row>
    <row r="127" spans="1:11" ht="27.95" customHeight="1">
      <c r="A127" s="294"/>
      <c r="B127" s="298" t="s">
        <v>47</v>
      </c>
      <c r="C127" s="299">
        <v>1</v>
      </c>
      <c r="D127" s="288"/>
      <c r="E127" s="196"/>
      <c r="F127" s="196"/>
      <c r="G127" s="196"/>
      <c r="H127" s="247">
        <v>0.01</v>
      </c>
      <c r="I127" s="247">
        <v>0</v>
      </c>
      <c r="J127" s="247">
        <f>SUM(H127:I127)</f>
        <v>0.01</v>
      </c>
    </row>
    <row r="128" spans="1:11" ht="27.95" customHeight="1">
      <c r="A128" s="294"/>
      <c r="B128" s="298" t="s">
        <v>109</v>
      </c>
      <c r="C128" s="299">
        <v>1</v>
      </c>
      <c r="D128" s="120" t="s">
        <v>110</v>
      </c>
      <c r="E128" s="196"/>
      <c r="F128" s="196"/>
      <c r="G128" s="196"/>
      <c r="H128" s="962">
        <v>0.01</v>
      </c>
      <c r="I128" s="962">
        <v>0</v>
      </c>
      <c r="J128" s="962">
        <f t="shared" ref="J128:J130" si="18">SUM(H128:I128)</f>
        <v>0.01</v>
      </c>
    </row>
    <row r="129" spans="1:10" ht="27.95" customHeight="1">
      <c r="A129" s="294"/>
      <c r="B129" s="298" t="s">
        <v>111</v>
      </c>
      <c r="C129" s="299">
        <v>1</v>
      </c>
      <c r="D129" s="296"/>
      <c r="E129" s="297"/>
      <c r="F129" s="297"/>
      <c r="G129" s="297"/>
      <c r="H129" s="962">
        <v>0.01</v>
      </c>
      <c r="I129" s="962">
        <v>0</v>
      </c>
      <c r="J129" s="962">
        <f t="shared" si="18"/>
        <v>0.01</v>
      </c>
    </row>
    <row r="130" spans="1:10" ht="27.95" customHeight="1">
      <c r="A130" s="294"/>
      <c r="B130" s="298" t="s">
        <v>112</v>
      </c>
      <c r="C130" s="295"/>
      <c r="D130" s="296"/>
      <c r="E130" s="297"/>
      <c r="F130" s="297"/>
      <c r="G130" s="297"/>
      <c r="H130" s="962">
        <f>SUM(H127:H129)</f>
        <v>0.03</v>
      </c>
      <c r="I130" s="962">
        <f t="shared" ref="I130" si="19">SUM(I127:I129)</f>
        <v>0</v>
      </c>
      <c r="J130" s="962">
        <f t="shared" si="18"/>
        <v>0.03</v>
      </c>
    </row>
    <row r="131" spans="1:10" ht="27.95" customHeight="1">
      <c r="A131" s="294"/>
      <c r="B131" s="298"/>
      <c r="C131" s="295"/>
      <c r="D131" s="296"/>
      <c r="E131" s="297"/>
      <c r="F131" s="297"/>
      <c r="G131" s="297"/>
      <c r="H131" s="955"/>
      <c r="I131" s="247"/>
      <c r="J131" s="247"/>
    </row>
    <row r="132" spans="1:10" ht="27.95" customHeight="1">
      <c r="A132" s="559"/>
      <c r="B132" s="2705" t="s">
        <v>1364</v>
      </c>
      <c r="C132" s="2706"/>
      <c r="D132" s="2707"/>
      <c r="E132" s="196" t="s">
        <v>24</v>
      </c>
      <c r="F132" s="196" t="s">
        <v>113</v>
      </c>
      <c r="G132" s="196" t="s">
        <v>44</v>
      </c>
      <c r="H132" s="956"/>
      <c r="I132" s="954"/>
      <c r="J132" s="954"/>
    </row>
    <row r="133" spans="1:10" ht="27.95" customHeight="1">
      <c r="A133" s="757"/>
      <c r="B133" s="298" t="s">
        <v>350</v>
      </c>
      <c r="C133" s="287"/>
      <c r="D133" s="288"/>
      <c r="E133" s="196" t="s">
        <v>45</v>
      </c>
      <c r="F133" s="196"/>
      <c r="G133" s="196" t="s">
        <v>46</v>
      </c>
      <c r="H133" s="956"/>
      <c r="I133" s="954"/>
      <c r="J133" s="954"/>
    </row>
    <row r="134" spans="1:10" ht="27.95" customHeight="1">
      <c r="A134" s="128"/>
      <c r="B134" s="298" t="s">
        <v>351</v>
      </c>
      <c r="C134" s="287"/>
      <c r="D134" s="288"/>
      <c r="E134" s="196" t="s">
        <v>44</v>
      </c>
      <c r="F134" s="196"/>
      <c r="G134" s="196"/>
      <c r="H134" s="962">
        <v>0.01</v>
      </c>
      <c r="I134" s="962">
        <v>0</v>
      </c>
      <c r="J134" s="962">
        <f>SUM(H134:I134)</f>
        <v>0.01</v>
      </c>
    </row>
    <row r="135" spans="1:10" ht="27.95" customHeight="1">
      <c r="A135" s="128"/>
      <c r="B135" s="298"/>
      <c r="C135" s="287"/>
      <c r="D135" s="288"/>
      <c r="E135" s="196"/>
      <c r="F135" s="196"/>
      <c r="G135" s="196"/>
      <c r="H135" s="956"/>
      <c r="I135" s="954"/>
      <c r="J135" s="954"/>
    </row>
    <row r="136" spans="1:10" ht="27.95" customHeight="1">
      <c r="A136" s="559"/>
      <c r="B136" s="556" t="s">
        <v>1365</v>
      </c>
      <c r="C136" s="1700"/>
      <c r="D136" s="1701"/>
      <c r="E136" s="297"/>
      <c r="F136" s="297"/>
      <c r="G136" s="297"/>
      <c r="H136" s="956"/>
      <c r="I136" s="954"/>
      <c r="J136" s="954"/>
    </row>
    <row r="137" spans="1:10" ht="27.95" customHeight="1">
      <c r="A137" s="172"/>
      <c r="B137" s="556" t="s">
        <v>1366</v>
      </c>
      <c r="C137" s="557"/>
      <c r="D137" s="553"/>
      <c r="E137" s="196" t="s">
        <v>24</v>
      </c>
      <c r="F137" s="196" t="s">
        <v>43</v>
      </c>
      <c r="G137" s="196" t="s">
        <v>44</v>
      </c>
      <c r="H137" s="957"/>
      <c r="I137" s="954"/>
      <c r="J137" s="954"/>
    </row>
    <row r="138" spans="1:10" ht="27.95" customHeight="1">
      <c r="A138" s="172"/>
      <c r="B138" s="556" t="s">
        <v>912</v>
      </c>
      <c r="C138" s="557"/>
      <c r="D138" s="553"/>
      <c r="E138" s="196" t="s">
        <v>45</v>
      </c>
      <c r="F138" s="196"/>
      <c r="G138" s="196" t="s">
        <v>46</v>
      </c>
      <c r="H138" s="957"/>
      <c r="I138" s="954"/>
      <c r="J138" s="954"/>
    </row>
    <row r="139" spans="1:10" ht="27.95" customHeight="1">
      <c r="A139" s="172"/>
      <c r="B139" s="298" t="s">
        <v>47</v>
      </c>
      <c r="C139" s="287"/>
      <c r="D139" s="288"/>
      <c r="E139" s="196" t="s">
        <v>44</v>
      </c>
      <c r="F139" s="196"/>
      <c r="G139" s="196"/>
      <c r="H139" s="247">
        <v>0</v>
      </c>
      <c r="I139" s="247">
        <v>0</v>
      </c>
      <c r="J139" s="247">
        <f>SUM(H139:I139)</f>
        <v>0</v>
      </c>
    </row>
    <row r="140" spans="1:10" ht="27.95" customHeight="1">
      <c r="A140" s="172"/>
      <c r="B140" s="298" t="s">
        <v>114</v>
      </c>
      <c r="C140" s="287"/>
      <c r="D140" s="288"/>
      <c r="E140" s="196"/>
      <c r="F140" s="196"/>
      <c r="G140" s="196"/>
      <c r="H140" s="247">
        <v>0</v>
      </c>
      <c r="I140" s="247">
        <v>0</v>
      </c>
      <c r="J140" s="247">
        <f>SUM(H140:I140)</f>
        <v>0</v>
      </c>
    </row>
    <row r="141" spans="1:10" ht="27.95" customHeight="1">
      <c r="A141" s="172"/>
      <c r="B141" s="298" t="s">
        <v>115</v>
      </c>
      <c r="C141" s="287"/>
      <c r="D141" s="288"/>
      <c r="E141" s="196"/>
      <c r="F141" s="196"/>
      <c r="G141" s="196"/>
      <c r="H141" s="247">
        <v>0</v>
      </c>
      <c r="I141" s="247">
        <v>0</v>
      </c>
      <c r="J141" s="247">
        <f t="shared" ref="J141:J142" si="20">SUM(H141:I141)</f>
        <v>0</v>
      </c>
    </row>
    <row r="142" spans="1:10" ht="27.95" customHeight="1">
      <c r="A142" s="172"/>
      <c r="B142" s="298" t="s">
        <v>116</v>
      </c>
      <c r="C142" s="287"/>
      <c r="D142" s="288"/>
      <c r="E142" s="196"/>
      <c r="F142" s="196"/>
      <c r="G142" s="196"/>
      <c r="H142" s="247">
        <v>0</v>
      </c>
      <c r="I142" s="247">
        <v>0</v>
      </c>
      <c r="J142" s="247">
        <f t="shared" si="20"/>
        <v>0</v>
      </c>
    </row>
    <row r="143" spans="1:10" ht="27.95" customHeight="1">
      <c r="A143" s="172"/>
      <c r="B143" s="298"/>
      <c r="C143" s="287"/>
      <c r="D143" s="288"/>
      <c r="E143" s="196"/>
      <c r="F143" s="196"/>
      <c r="G143" s="196"/>
      <c r="H143" s="955"/>
      <c r="I143" s="247"/>
      <c r="J143" s="247"/>
    </row>
    <row r="144" spans="1:10" ht="27.95" customHeight="1">
      <c r="A144" s="559"/>
      <c r="B144" s="1217" t="s">
        <v>1367</v>
      </c>
      <c r="C144" s="1208"/>
      <c r="D144" s="307"/>
      <c r="E144" s="308" t="s">
        <v>24</v>
      </c>
      <c r="F144" s="308" t="s">
        <v>43</v>
      </c>
      <c r="G144" s="308" t="s">
        <v>44</v>
      </c>
      <c r="H144" s="957"/>
      <c r="I144" s="954"/>
      <c r="J144" s="954"/>
    </row>
    <row r="145" spans="1:10" ht="27.95" customHeight="1">
      <c r="A145" s="1702"/>
      <c r="B145" s="1342" t="s">
        <v>67</v>
      </c>
      <c r="C145" s="1208"/>
      <c r="D145" s="307"/>
      <c r="E145" s="308" t="s">
        <v>45</v>
      </c>
      <c r="F145" s="308"/>
      <c r="G145" s="308" t="s">
        <v>46</v>
      </c>
      <c r="H145" s="247">
        <v>0</v>
      </c>
      <c r="I145" s="247">
        <v>0</v>
      </c>
      <c r="J145" s="247">
        <f>SUM(H145:I145)</f>
        <v>0</v>
      </c>
    </row>
    <row r="146" spans="1:10" ht="27.95" customHeight="1">
      <c r="A146" s="1702"/>
      <c r="B146" s="1342" t="s">
        <v>767</v>
      </c>
      <c r="C146" s="1208"/>
      <c r="D146" s="307"/>
      <c r="E146" s="308" t="s">
        <v>44</v>
      </c>
      <c r="F146" s="308"/>
      <c r="G146" s="308"/>
      <c r="H146" s="247">
        <v>0</v>
      </c>
      <c r="I146" s="247">
        <v>0</v>
      </c>
      <c r="J146" s="247">
        <f t="shared" ref="J146:J148" si="21">SUM(H146:I146)</f>
        <v>0</v>
      </c>
    </row>
    <row r="147" spans="1:10" ht="27.95" customHeight="1">
      <c r="A147" s="172"/>
      <c r="B147" s="1342" t="s">
        <v>118</v>
      </c>
      <c r="C147" s="1208"/>
      <c r="D147" s="307"/>
      <c r="E147" s="196"/>
      <c r="F147" s="196"/>
      <c r="G147" s="196"/>
      <c r="H147" s="247">
        <v>0</v>
      </c>
      <c r="I147" s="247">
        <v>0</v>
      </c>
      <c r="J147" s="247">
        <f t="shared" si="21"/>
        <v>0</v>
      </c>
    </row>
    <row r="148" spans="1:10" ht="27.95" customHeight="1">
      <c r="A148" s="172"/>
      <c r="B148" s="1342" t="s">
        <v>120</v>
      </c>
      <c r="C148" s="312"/>
      <c r="D148" s="307"/>
      <c r="E148" s="196"/>
      <c r="F148" s="196"/>
      <c r="G148" s="196"/>
      <c r="H148" s="247">
        <f>SUM(H145:H147)</f>
        <v>0</v>
      </c>
      <c r="I148" s="247">
        <f t="shared" ref="I148" si="22">SUM(I145:I147)</f>
        <v>0</v>
      </c>
      <c r="J148" s="247">
        <f t="shared" si="21"/>
        <v>0</v>
      </c>
    </row>
    <row r="149" spans="1:10" ht="27.95" customHeight="1">
      <c r="A149" s="172"/>
      <c r="B149" s="1703"/>
      <c r="C149" s="1703"/>
      <c r="D149" s="1703"/>
      <c r="E149" s="196"/>
      <c r="F149" s="196"/>
      <c r="G149" s="196"/>
      <c r="H149" s="1704"/>
      <c r="I149" s="47"/>
      <c r="J149" s="47"/>
    </row>
    <row r="150" spans="1:10" ht="27.95" customHeight="1">
      <c r="A150" s="559"/>
      <c r="B150" s="1217" t="s">
        <v>1368</v>
      </c>
      <c r="C150" s="557"/>
      <c r="D150" s="553"/>
      <c r="E150" s="308" t="s">
        <v>24</v>
      </c>
      <c r="F150" s="308" t="s">
        <v>43</v>
      </c>
      <c r="G150" s="308" t="s">
        <v>44</v>
      </c>
      <c r="H150" s="1704"/>
      <c r="I150" s="47"/>
      <c r="J150" s="47"/>
    </row>
    <row r="151" spans="1:10" ht="27.95" customHeight="1">
      <c r="A151" s="1225"/>
      <c r="B151" s="298" t="s">
        <v>67</v>
      </c>
      <c r="C151" s="287"/>
      <c r="D151" s="288"/>
      <c r="E151" s="308" t="s">
        <v>45</v>
      </c>
      <c r="F151" s="308"/>
      <c r="G151" s="308" t="s">
        <v>46</v>
      </c>
      <c r="H151" s="247">
        <v>0</v>
      </c>
      <c r="I151" s="247">
        <v>0</v>
      </c>
      <c r="J151" s="247">
        <f>SUM(H151:I151)</f>
        <v>0</v>
      </c>
    </row>
    <row r="152" spans="1:10" ht="27.95" customHeight="1">
      <c r="A152" s="1225"/>
      <c r="B152" s="298" t="s">
        <v>119</v>
      </c>
      <c r="C152" s="287"/>
      <c r="D152" s="288"/>
      <c r="E152" s="308" t="s">
        <v>44</v>
      </c>
      <c r="F152" s="308"/>
      <c r="G152" s="315"/>
      <c r="H152" s="247">
        <v>0</v>
      </c>
      <c r="I152" s="247">
        <v>0</v>
      </c>
      <c r="J152" s="247">
        <f t="shared" ref="J152:J154" si="23">SUM(H152:I152)</f>
        <v>0</v>
      </c>
    </row>
    <row r="153" spans="1:10" ht="27.95" customHeight="1">
      <c r="A153" s="172"/>
      <c r="B153" s="298" t="s">
        <v>118</v>
      </c>
      <c r="C153" s="287"/>
      <c r="D153" s="288"/>
      <c r="E153" s="196"/>
      <c r="F153" s="196"/>
      <c r="G153" s="313"/>
      <c r="H153" s="247">
        <v>0</v>
      </c>
      <c r="I153" s="247">
        <v>0</v>
      </c>
      <c r="J153" s="247">
        <f t="shared" si="23"/>
        <v>0</v>
      </c>
    </row>
    <row r="154" spans="1:10" ht="27.95" customHeight="1">
      <c r="A154" s="172"/>
      <c r="B154" s="298" t="s">
        <v>120</v>
      </c>
      <c r="C154" s="314"/>
      <c r="D154" s="288"/>
      <c r="E154" s="196"/>
      <c r="F154" s="196"/>
      <c r="G154" s="313"/>
      <c r="H154" s="247">
        <f>SUM(H151:H153)</f>
        <v>0</v>
      </c>
      <c r="I154" s="247">
        <f t="shared" ref="I154" si="24">SUM(I151:I153)</f>
        <v>0</v>
      </c>
      <c r="J154" s="247">
        <f t="shared" si="23"/>
        <v>0</v>
      </c>
    </row>
    <row r="155" spans="1:10" ht="27.95" customHeight="1">
      <c r="A155" s="2362"/>
      <c r="B155" s="2363"/>
      <c r="C155" s="2364"/>
      <c r="D155" s="2365"/>
      <c r="E155" s="293"/>
      <c r="F155" s="293"/>
      <c r="G155" s="2366"/>
      <c r="H155" s="2183"/>
      <c r="I155" s="442"/>
      <c r="J155" s="442"/>
    </row>
    <row r="156" spans="1:10" ht="27.95" customHeight="1">
      <c r="A156" s="819" t="s">
        <v>1362</v>
      </c>
      <c r="B156" s="2361" t="s">
        <v>1369</v>
      </c>
      <c r="C156" s="2080"/>
      <c r="D156" s="2081"/>
      <c r="E156" s="2367"/>
      <c r="F156" s="190"/>
      <c r="G156" s="2367"/>
      <c r="H156" s="1552"/>
      <c r="I156" s="1553"/>
      <c r="J156" s="1553"/>
    </row>
    <row r="157" spans="1:10" ht="27.95" customHeight="1">
      <c r="A157" s="559" t="s">
        <v>101</v>
      </c>
      <c r="B157" s="556" t="s">
        <v>913</v>
      </c>
      <c r="C157" s="552"/>
      <c r="D157" s="553"/>
      <c r="E157" s="313"/>
      <c r="F157" s="196"/>
      <c r="G157" s="313"/>
      <c r="H157" s="957"/>
      <c r="I157" s="954"/>
      <c r="J157" s="954"/>
    </row>
    <row r="158" spans="1:10" ht="27.95" customHeight="1">
      <c r="A158" s="172"/>
      <c r="B158" s="556" t="s">
        <v>1370</v>
      </c>
      <c r="C158" s="557"/>
      <c r="D158" s="564"/>
      <c r="E158" s="196" t="s">
        <v>24</v>
      </c>
      <c r="F158" s="305" t="s">
        <v>1423</v>
      </c>
      <c r="G158" s="196" t="s">
        <v>44</v>
      </c>
      <c r="H158" s="957"/>
      <c r="I158" s="954"/>
      <c r="J158" s="954"/>
    </row>
    <row r="159" spans="1:10" ht="27.95" customHeight="1">
      <c r="A159" s="172"/>
      <c r="B159" s="556" t="s">
        <v>914</v>
      </c>
      <c r="C159" s="557"/>
      <c r="D159" s="564"/>
      <c r="E159" s="196" t="s">
        <v>45</v>
      </c>
      <c r="F159" s="305"/>
      <c r="G159" s="196" t="s">
        <v>46</v>
      </c>
      <c r="H159" s="957"/>
      <c r="I159" s="954"/>
      <c r="J159" s="954"/>
    </row>
    <row r="160" spans="1:10" ht="27.95" customHeight="1">
      <c r="A160" s="172"/>
      <c r="B160" s="298" t="s">
        <v>67</v>
      </c>
      <c r="C160" s="287"/>
      <c r="D160" s="288"/>
      <c r="E160" s="196" t="s">
        <v>44</v>
      </c>
      <c r="F160" s="196"/>
      <c r="G160" s="196"/>
      <c r="H160" s="247">
        <v>0</v>
      </c>
      <c r="I160" s="247">
        <v>0</v>
      </c>
      <c r="J160" s="247">
        <f>SUM(H160:I160)</f>
        <v>0</v>
      </c>
    </row>
    <row r="161" spans="1:10" ht="27.95" customHeight="1">
      <c r="A161" s="172"/>
      <c r="B161" s="298" t="s">
        <v>1317</v>
      </c>
      <c r="C161" s="287"/>
      <c r="D161" s="288"/>
      <c r="E161" s="196" t="s">
        <v>121</v>
      </c>
      <c r="F161" s="196"/>
      <c r="G161" s="196"/>
      <c r="H161" s="247">
        <v>0</v>
      </c>
      <c r="I161" s="247">
        <v>0</v>
      </c>
      <c r="J161" s="247">
        <f t="shared" ref="J161:J163" si="25">SUM(H161:I161)</f>
        <v>0</v>
      </c>
    </row>
    <row r="162" spans="1:10" ht="27.95" customHeight="1">
      <c r="A162" s="172"/>
      <c r="B162" s="298" t="s">
        <v>122</v>
      </c>
      <c r="C162" s="314"/>
      <c r="D162" s="288"/>
      <c r="E162" s="313"/>
      <c r="F162" s="196"/>
      <c r="G162" s="313"/>
      <c r="H162" s="247">
        <v>0</v>
      </c>
      <c r="I162" s="247">
        <v>0</v>
      </c>
      <c r="J162" s="247">
        <f t="shared" si="25"/>
        <v>0</v>
      </c>
    </row>
    <row r="163" spans="1:10" ht="27.95" customHeight="1">
      <c r="A163" s="172"/>
      <c r="B163" s="298" t="s">
        <v>1422</v>
      </c>
      <c r="C163" s="314"/>
      <c r="D163" s="288"/>
      <c r="E163" s="313"/>
      <c r="F163" s="196"/>
      <c r="G163" s="313"/>
      <c r="H163" s="247">
        <f>SUM(H160:H162)</f>
        <v>0</v>
      </c>
      <c r="I163" s="247">
        <f t="shared" ref="I163" si="26">SUM(I160:I162)</f>
        <v>0</v>
      </c>
      <c r="J163" s="247">
        <f t="shared" si="25"/>
        <v>0</v>
      </c>
    </row>
    <row r="164" spans="1:10" ht="27.95" customHeight="1">
      <c r="A164" s="172"/>
      <c r="B164" s="298"/>
      <c r="C164" s="314"/>
      <c r="D164" s="288"/>
      <c r="E164" s="313"/>
      <c r="F164" s="196"/>
      <c r="G164" s="313"/>
      <c r="H164" s="955"/>
      <c r="I164" s="247"/>
      <c r="J164" s="247"/>
    </row>
    <row r="165" spans="1:10" ht="27.95" customHeight="1">
      <c r="A165" s="600"/>
      <c r="B165" s="556" t="s">
        <v>1371</v>
      </c>
      <c r="C165" s="557"/>
      <c r="D165" s="564"/>
      <c r="E165" s="1707" t="s">
        <v>24</v>
      </c>
      <c r="F165" s="1708" t="s">
        <v>151</v>
      </c>
      <c r="G165" s="1707" t="s">
        <v>44</v>
      </c>
      <c r="H165" s="1709"/>
      <c r="I165" s="1710"/>
      <c r="J165" s="1710"/>
    </row>
    <row r="166" spans="1:10" ht="27.95" customHeight="1">
      <c r="A166" s="600"/>
      <c r="B166" s="556" t="s">
        <v>915</v>
      </c>
      <c r="C166" s="557"/>
      <c r="D166" s="564"/>
      <c r="E166" s="1707" t="s">
        <v>45</v>
      </c>
      <c r="F166" s="1707"/>
      <c r="G166" s="1707" t="s">
        <v>46</v>
      </c>
      <c r="H166" s="1709"/>
      <c r="I166" s="1710"/>
      <c r="J166" s="1710"/>
    </row>
    <row r="167" spans="1:10" ht="27.95" customHeight="1">
      <c r="A167" s="600"/>
      <c r="B167" s="329" t="s">
        <v>67</v>
      </c>
      <c r="C167" s="1711"/>
      <c r="D167" s="1712"/>
      <c r="E167" s="1707" t="s">
        <v>44</v>
      </c>
      <c r="F167" s="1707"/>
      <c r="G167" s="1707"/>
      <c r="H167" s="952">
        <v>0</v>
      </c>
      <c r="I167" s="952">
        <v>0</v>
      </c>
      <c r="J167" s="247">
        <f>SUM(H167:I167)</f>
        <v>0</v>
      </c>
    </row>
    <row r="168" spans="1:10" ht="27.95" customHeight="1">
      <c r="A168" s="128"/>
      <c r="B168" s="329" t="s">
        <v>1424</v>
      </c>
      <c r="C168" s="1711"/>
      <c r="D168" s="1712"/>
      <c r="E168" s="1707"/>
      <c r="F168" s="1707"/>
      <c r="G168" s="1707"/>
      <c r="H168" s="952">
        <v>0</v>
      </c>
      <c r="I168" s="952">
        <v>0</v>
      </c>
      <c r="J168" s="247">
        <f>SUM(H168:I168)</f>
        <v>0</v>
      </c>
    </row>
    <row r="169" spans="1:10" ht="27.95" customHeight="1">
      <c r="A169" s="1343"/>
      <c r="B169" s="329" t="s">
        <v>118</v>
      </c>
      <c r="C169" s="1713"/>
      <c r="D169" s="1712"/>
      <c r="E169" s="1714"/>
      <c r="F169" s="1707"/>
      <c r="G169" s="1714"/>
      <c r="H169" s="952">
        <v>0</v>
      </c>
      <c r="I169" s="952">
        <v>0</v>
      </c>
      <c r="J169" s="247">
        <f t="shared" ref="J169:J170" si="27">SUM(H169:I169)</f>
        <v>0</v>
      </c>
    </row>
    <row r="170" spans="1:10" ht="27.95" customHeight="1">
      <c r="A170" s="1343"/>
      <c r="B170" s="329" t="s">
        <v>1425</v>
      </c>
      <c r="C170" s="1713"/>
      <c r="D170" s="1712"/>
      <c r="E170" s="1714"/>
      <c r="F170" s="1707"/>
      <c r="G170" s="1714"/>
      <c r="H170" s="952">
        <v>0</v>
      </c>
      <c r="I170" s="952">
        <v>0</v>
      </c>
      <c r="J170" s="247">
        <f t="shared" si="27"/>
        <v>0</v>
      </c>
    </row>
    <row r="171" spans="1:10" ht="27.95" customHeight="1">
      <c r="A171" s="1343"/>
      <c r="B171" s="329"/>
      <c r="C171" s="1713"/>
      <c r="D171" s="1712"/>
      <c r="E171" s="1714"/>
      <c r="F171" s="1707"/>
      <c r="G171" s="1714"/>
      <c r="H171" s="1715"/>
      <c r="I171" s="952"/>
      <c r="J171" s="247"/>
    </row>
    <row r="172" spans="1:10" ht="27.95" customHeight="1">
      <c r="A172" s="1200" t="s">
        <v>1372</v>
      </c>
      <c r="B172" s="556" t="s">
        <v>1373</v>
      </c>
      <c r="C172" s="1716"/>
      <c r="D172" s="553"/>
      <c r="E172" s="194"/>
      <c r="F172" s="196"/>
      <c r="G172" s="196"/>
      <c r="H172" s="956"/>
      <c r="I172" s="954"/>
      <c r="J172" s="954"/>
    </row>
    <row r="173" spans="1:10" ht="27.95" customHeight="1">
      <c r="A173" s="1200" t="s">
        <v>664</v>
      </c>
      <c r="B173" s="556" t="s">
        <v>916</v>
      </c>
      <c r="C173" s="1716"/>
      <c r="D173" s="553"/>
      <c r="E173" s="194"/>
      <c r="F173" s="196"/>
      <c r="G173" s="196"/>
      <c r="H173" s="956"/>
      <c r="I173" s="954"/>
      <c r="J173" s="954"/>
    </row>
    <row r="174" spans="1:10" ht="27.95" customHeight="1">
      <c r="A174" s="1186" t="s">
        <v>665</v>
      </c>
      <c r="B174" s="556" t="s">
        <v>1374</v>
      </c>
      <c r="C174" s="1716"/>
      <c r="D174" s="553"/>
      <c r="E174" s="194"/>
      <c r="F174" s="196"/>
      <c r="G174" s="196"/>
      <c r="H174" s="956"/>
      <c r="I174" s="954"/>
      <c r="J174" s="954"/>
    </row>
    <row r="175" spans="1:10" ht="27.95" customHeight="1">
      <c r="A175" s="1717" t="s">
        <v>101</v>
      </c>
      <c r="B175" s="556" t="s">
        <v>917</v>
      </c>
      <c r="C175" s="1716"/>
      <c r="D175" s="553"/>
      <c r="E175" s="194"/>
      <c r="F175" s="196"/>
      <c r="G175" s="196"/>
      <c r="H175" s="956"/>
      <c r="I175" s="954"/>
      <c r="J175" s="954"/>
    </row>
    <row r="176" spans="1:10" ht="27.95" customHeight="1">
      <c r="A176" s="1718"/>
      <c r="B176" s="1719" t="s">
        <v>1375</v>
      </c>
      <c r="C176" s="557"/>
      <c r="D176" s="553"/>
      <c r="E176" s="196" t="s">
        <v>24</v>
      </c>
      <c r="F176" s="196" t="s">
        <v>129</v>
      </c>
      <c r="G176" s="196" t="s">
        <v>44</v>
      </c>
      <c r="H176" s="957"/>
      <c r="I176" s="954"/>
      <c r="J176" s="954"/>
    </row>
    <row r="177" spans="1:10" ht="27.95" customHeight="1">
      <c r="A177" s="1699"/>
      <c r="B177" s="1719" t="s">
        <v>768</v>
      </c>
      <c r="C177" s="557"/>
      <c r="D177" s="553"/>
      <c r="E177" s="196" t="s">
        <v>45</v>
      </c>
      <c r="F177" s="196"/>
      <c r="G177" s="196" t="s">
        <v>46</v>
      </c>
      <c r="H177" s="957"/>
      <c r="I177" s="954"/>
      <c r="J177" s="954"/>
    </row>
    <row r="178" spans="1:10" ht="27.95" customHeight="1">
      <c r="A178" s="1557"/>
      <c r="B178" s="1719" t="s">
        <v>769</v>
      </c>
      <c r="C178" s="557"/>
      <c r="D178" s="553"/>
      <c r="E178" s="196" t="s">
        <v>44</v>
      </c>
      <c r="F178" s="196"/>
      <c r="G178" s="196"/>
      <c r="H178" s="957"/>
      <c r="I178" s="954"/>
      <c r="J178" s="954"/>
    </row>
    <row r="179" spans="1:10" ht="27.95" customHeight="1">
      <c r="A179" s="1720"/>
      <c r="B179" s="1720" t="s">
        <v>770</v>
      </c>
      <c r="C179" s="1721"/>
      <c r="D179" s="1722"/>
      <c r="E179" s="297"/>
      <c r="F179" s="297"/>
      <c r="G179" s="297"/>
      <c r="H179" s="957"/>
      <c r="I179" s="954"/>
      <c r="J179" s="954"/>
    </row>
    <row r="180" spans="1:10" ht="27.95" customHeight="1">
      <c r="A180" s="1557"/>
      <c r="B180" s="1720" t="s">
        <v>771</v>
      </c>
      <c r="C180" s="1723"/>
      <c r="D180" s="1724"/>
      <c r="E180" s="297"/>
      <c r="F180" s="297"/>
      <c r="G180" s="297"/>
      <c r="H180" s="957"/>
      <c r="I180" s="954"/>
      <c r="J180" s="954"/>
    </row>
    <row r="181" spans="1:10" ht="27.95" customHeight="1">
      <c r="A181" s="1587"/>
      <c r="B181" s="1725" t="s">
        <v>124</v>
      </c>
      <c r="C181" s="1214">
        <v>105</v>
      </c>
      <c r="D181" s="1726" t="s">
        <v>130</v>
      </c>
      <c r="E181" s="297"/>
      <c r="F181" s="297"/>
      <c r="G181" s="297"/>
      <c r="H181" s="247">
        <v>1E-3</v>
      </c>
      <c r="I181" s="247">
        <v>0</v>
      </c>
      <c r="J181" s="247">
        <f>SUM(H181:I181)</f>
        <v>1E-3</v>
      </c>
    </row>
    <row r="182" spans="1:10" ht="27.95" customHeight="1">
      <c r="A182" s="1587"/>
      <c r="B182" s="1725" t="s">
        <v>128</v>
      </c>
      <c r="C182" s="1214">
        <v>98</v>
      </c>
      <c r="D182" s="1726" t="s">
        <v>130</v>
      </c>
      <c r="E182" s="297"/>
      <c r="F182" s="297"/>
      <c r="G182" s="297"/>
      <c r="H182" s="247">
        <v>1E-3</v>
      </c>
      <c r="I182" s="247">
        <v>0</v>
      </c>
      <c r="J182" s="247">
        <f t="shared" ref="J182:J184" si="28">SUM(H182:I182)</f>
        <v>1E-3</v>
      </c>
    </row>
    <row r="183" spans="1:10" ht="27.95" customHeight="1">
      <c r="A183" s="1587"/>
      <c r="B183" s="1725" t="s">
        <v>126</v>
      </c>
      <c r="C183" s="1214">
        <v>105</v>
      </c>
      <c r="D183" s="1726" t="s">
        <v>130</v>
      </c>
      <c r="E183" s="297"/>
      <c r="F183" s="297"/>
      <c r="G183" s="297"/>
      <c r="H183" s="962">
        <v>1E-3</v>
      </c>
      <c r="I183" s="962">
        <v>0</v>
      </c>
      <c r="J183" s="962">
        <f t="shared" si="28"/>
        <v>1E-3</v>
      </c>
    </row>
    <row r="184" spans="1:10" ht="27.95" customHeight="1">
      <c r="A184" s="1587"/>
      <c r="B184" s="1725" t="s">
        <v>66</v>
      </c>
      <c r="C184" s="1214">
        <v>308</v>
      </c>
      <c r="D184" s="1726" t="s">
        <v>130</v>
      </c>
      <c r="E184" s="297"/>
      <c r="F184" s="297"/>
      <c r="G184" s="297"/>
      <c r="H184" s="247">
        <f>SUM(H181:H183)</f>
        <v>3.0000000000000001E-3</v>
      </c>
      <c r="I184" s="247">
        <f t="shared" ref="I184" si="29">SUM(I181:I183)</f>
        <v>0</v>
      </c>
      <c r="J184" s="247">
        <f t="shared" si="28"/>
        <v>3.0000000000000001E-3</v>
      </c>
    </row>
    <row r="185" spans="1:10" ht="27.95" customHeight="1">
      <c r="A185" s="294"/>
      <c r="B185" s="89" t="s">
        <v>131</v>
      </c>
      <c r="C185" s="295"/>
      <c r="D185" s="296"/>
      <c r="E185" s="297"/>
      <c r="F185" s="297"/>
      <c r="G185" s="297"/>
      <c r="H185" s="957"/>
      <c r="I185" s="954"/>
      <c r="J185" s="954"/>
    </row>
    <row r="186" spans="1:10" ht="27.95" customHeight="1">
      <c r="A186" s="2064"/>
      <c r="B186" s="891"/>
      <c r="C186" s="2066"/>
      <c r="D186" s="2067"/>
      <c r="E186" s="881"/>
      <c r="F186" s="881"/>
      <c r="G186" s="881"/>
      <c r="H186" s="2068"/>
      <c r="I186" s="2069"/>
      <c r="J186" s="2069"/>
    </row>
    <row r="187" spans="1:10" ht="27.95" customHeight="1">
      <c r="A187" s="2070" t="s">
        <v>1372</v>
      </c>
      <c r="B187" s="2079" t="s">
        <v>1376</v>
      </c>
      <c r="C187" s="2358"/>
      <c r="D187" s="2081"/>
      <c r="E187" s="190" t="s">
        <v>24</v>
      </c>
      <c r="F187" s="190" t="s">
        <v>129</v>
      </c>
      <c r="G187" s="190" t="s">
        <v>44</v>
      </c>
      <c r="H187" s="1552"/>
      <c r="I187" s="1553"/>
      <c r="J187" s="1553"/>
    </row>
    <row r="188" spans="1:10" ht="27.95" customHeight="1">
      <c r="A188" s="1200" t="s">
        <v>664</v>
      </c>
      <c r="B188" s="1544" t="s">
        <v>918</v>
      </c>
      <c r="C188" s="557"/>
      <c r="D188" s="553"/>
      <c r="E188" s="196" t="s">
        <v>45</v>
      </c>
      <c r="F188" s="196"/>
      <c r="G188" s="196" t="s">
        <v>46</v>
      </c>
      <c r="H188" s="957"/>
      <c r="I188" s="954"/>
      <c r="J188" s="954"/>
    </row>
    <row r="189" spans="1:10" ht="27.95" customHeight="1">
      <c r="A189" s="1186" t="s">
        <v>1205</v>
      </c>
      <c r="B189" s="1544" t="s">
        <v>349</v>
      </c>
      <c r="C189" s="557"/>
      <c r="D189" s="553"/>
      <c r="E189" s="196"/>
      <c r="F189" s="196"/>
      <c r="G189" s="196"/>
      <c r="H189" s="957"/>
      <c r="I189" s="954"/>
      <c r="J189" s="954"/>
    </row>
    <row r="190" spans="1:10" ht="27.95" customHeight="1">
      <c r="A190" s="1717" t="s">
        <v>101</v>
      </c>
      <c r="B190" s="1899" t="s">
        <v>102</v>
      </c>
      <c r="C190" s="295"/>
      <c r="D190" s="296"/>
      <c r="E190" s="196" t="s">
        <v>44</v>
      </c>
      <c r="F190" s="196"/>
      <c r="G190" s="196"/>
      <c r="H190" s="247">
        <f>SUM(H185:H188)</f>
        <v>0</v>
      </c>
      <c r="I190" s="247">
        <f t="shared" ref="I190" si="30">SUM(I185:I188)</f>
        <v>0</v>
      </c>
      <c r="J190" s="247">
        <f t="shared" ref="J190" si="31">SUM(H190:I190)</f>
        <v>0</v>
      </c>
    </row>
    <row r="191" spans="1:10" ht="27.95" customHeight="1">
      <c r="A191" s="294"/>
      <c r="B191" s="1899" t="s">
        <v>132</v>
      </c>
      <c r="C191" s="295"/>
      <c r="D191" s="296"/>
      <c r="E191" s="196" t="s">
        <v>44</v>
      </c>
      <c r="F191" s="196"/>
      <c r="G191" s="196"/>
      <c r="H191" s="247">
        <v>0</v>
      </c>
      <c r="I191" s="247">
        <v>0</v>
      </c>
      <c r="J191" s="247">
        <f>SUM(H191:I191)</f>
        <v>0</v>
      </c>
    </row>
    <row r="192" spans="1:10" ht="27.95" customHeight="1">
      <c r="A192" s="294"/>
      <c r="B192" s="1899" t="s">
        <v>58</v>
      </c>
      <c r="C192" s="295"/>
      <c r="D192" s="296"/>
      <c r="E192" s="297"/>
      <c r="F192" s="297"/>
      <c r="G192" s="297"/>
      <c r="H192" s="247">
        <v>0</v>
      </c>
      <c r="I192" s="247">
        <v>0</v>
      </c>
      <c r="J192" s="247">
        <f t="shared" ref="J192:J193" si="32">SUM(H192:I192)</f>
        <v>0</v>
      </c>
    </row>
    <row r="193" spans="1:10" ht="27.95" customHeight="1">
      <c r="A193" s="294"/>
      <c r="B193" s="1696" t="s">
        <v>107</v>
      </c>
      <c r="C193" s="295"/>
      <c r="D193" s="296"/>
      <c r="E193" s="297"/>
      <c r="F193" s="297"/>
      <c r="G193" s="297"/>
      <c r="H193" s="247">
        <v>0</v>
      </c>
      <c r="I193" s="247">
        <v>0</v>
      </c>
      <c r="J193" s="247">
        <f t="shared" si="32"/>
        <v>0</v>
      </c>
    </row>
    <row r="194" spans="1:10" ht="27.95" customHeight="1">
      <c r="A194" s="294"/>
      <c r="B194" s="1696"/>
      <c r="C194" s="295"/>
      <c r="D194" s="296"/>
      <c r="E194" s="297"/>
      <c r="F194" s="297"/>
      <c r="G194" s="297"/>
      <c r="H194" s="247"/>
      <c r="I194" s="247"/>
      <c r="J194" s="247"/>
    </row>
    <row r="195" spans="1:10" ht="27.95" customHeight="1">
      <c r="A195" s="559"/>
      <c r="B195" s="556" t="s">
        <v>1377</v>
      </c>
      <c r="C195" s="557"/>
      <c r="D195" s="553"/>
      <c r="E195" s="196" t="s">
        <v>24</v>
      </c>
      <c r="F195" s="196" t="s">
        <v>43</v>
      </c>
      <c r="G195" s="196" t="s">
        <v>44</v>
      </c>
      <c r="H195" s="247"/>
      <c r="I195" s="247"/>
      <c r="J195" s="247"/>
    </row>
    <row r="196" spans="1:10" ht="27.95" customHeight="1">
      <c r="A196" s="1727"/>
      <c r="B196" s="556" t="s">
        <v>1204</v>
      </c>
      <c r="C196" s="557"/>
      <c r="D196" s="553"/>
      <c r="E196" s="196" t="s">
        <v>45</v>
      </c>
      <c r="F196" s="196"/>
      <c r="G196" s="196" t="s">
        <v>46</v>
      </c>
      <c r="H196" s="247"/>
      <c r="I196" s="247"/>
      <c r="J196" s="247"/>
    </row>
    <row r="197" spans="1:10" ht="27.95" customHeight="1">
      <c r="A197" s="559"/>
      <c r="B197" s="89" t="s">
        <v>102</v>
      </c>
      <c r="C197" s="287"/>
      <c r="D197" s="288"/>
      <c r="E197" s="196" t="s">
        <v>44</v>
      </c>
      <c r="F197" s="196"/>
      <c r="G197" s="196"/>
      <c r="H197" s="247">
        <v>0</v>
      </c>
      <c r="I197" s="247">
        <v>0</v>
      </c>
      <c r="J197" s="247">
        <f>SUM(H197:I197)</f>
        <v>0</v>
      </c>
    </row>
    <row r="198" spans="1:10" ht="27.95" customHeight="1">
      <c r="A198" s="1727"/>
      <c r="B198" s="89" t="s">
        <v>132</v>
      </c>
      <c r="C198" s="287"/>
      <c r="D198" s="288"/>
      <c r="E198" s="196"/>
      <c r="F198" s="196"/>
      <c r="G198" s="196"/>
      <c r="H198" s="247">
        <v>0</v>
      </c>
      <c r="I198" s="247">
        <v>0</v>
      </c>
      <c r="J198" s="247">
        <f t="shared" ref="J198:J200" si="33">SUM(H198:I198)</f>
        <v>0</v>
      </c>
    </row>
    <row r="199" spans="1:10" ht="27.95" customHeight="1">
      <c r="A199" s="1727"/>
      <c r="B199" s="89" t="s">
        <v>52</v>
      </c>
      <c r="C199" s="314"/>
      <c r="D199" s="288"/>
      <c r="E199" s="196"/>
      <c r="F199" s="196"/>
      <c r="G199" s="196"/>
      <c r="H199" s="247">
        <v>0</v>
      </c>
      <c r="I199" s="247">
        <v>0</v>
      </c>
      <c r="J199" s="247">
        <f t="shared" si="33"/>
        <v>0</v>
      </c>
    </row>
    <row r="200" spans="1:10" ht="27.95" customHeight="1">
      <c r="A200" s="1727"/>
      <c r="B200" s="104" t="s">
        <v>133</v>
      </c>
      <c r="C200" s="314"/>
      <c r="D200" s="288"/>
      <c r="E200" s="196"/>
      <c r="F200" s="196"/>
      <c r="G200" s="196"/>
      <c r="H200" s="247">
        <f>SUM(H197:H199)</f>
        <v>0</v>
      </c>
      <c r="I200" s="247">
        <f t="shared" ref="I200" si="34">SUM(I197:I199)</f>
        <v>0</v>
      </c>
      <c r="J200" s="247">
        <f t="shared" si="33"/>
        <v>0</v>
      </c>
    </row>
    <row r="201" spans="1:10" ht="27.95" customHeight="1">
      <c r="A201" s="1200"/>
      <c r="B201" s="569" t="s">
        <v>1378</v>
      </c>
      <c r="C201" s="557"/>
      <c r="D201" s="553"/>
      <c r="E201" s="196" t="s">
        <v>24</v>
      </c>
      <c r="F201" s="196" t="s">
        <v>43</v>
      </c>
      <c r="G201" s="196" t="s">
        <v>44</v>
      </c>
      <c r="H201" s="247"/>
      <c r="I201" s="247"/>
      <c r="J201" s="247"/>
    </row>
    <row r="202" spans="1:10" ht="27.95" customHeight="1">
      <c r="A202" s="1200"/>
      <c r="B202" s="569" t="s">
        <v>1210</v>
      </c>
      <c r="C202" s="557"/>
      <c r="D202" s="553"/>
      <c r="E202" s="196" t="s">
        <v>45</v>
      </c>
      <c r="F202" s="196"/>
      <c r="G202" s="196" t="s">
        <v>46</v>
      </c>
      <c r="H202" s="247"/>
      <c r="I202" s="247"/>
      <c r="J202" s="247"/>
    </row>
    <row r="203" spans="1:10" ht="27.95" customHeight="1">
      <c r="A203" s="1200"/>
      <c r="B203" s="569" t="s">
        <v>1211</v>
      </c>
      <c r="C203" s="557"/>
      <c r="D203" s="553"/>
      <c r="E203" s="196"/>
      <c r="F203" s="196"/>
      <c r="G203" s="196"/>
      <c r="H203" s="247"/>
      <c r="I203" s="247"/>
      <c r="J203" s="247"/>
    </row>
    <row r="204" spans="1:10" ht="27.95" customHeight="1">
      <c r="A204" s="1186"/>
      <c r="B204" s="1899" t="s">
        <v>102</v>
      </c>
      <c r="C204" s="314"/>
      <c r="D204" s="288"/>
      <c r="E204" s="196" t="s">
        <v>44</v>
      </c>
      <c r="F204" s="196"/>
      <c r="G204" s="196"/>
      <c r="H204" s="962">
        <f>SUM(H201:H202)</f>
        <v>0</v>
      </c>
      <c r="I204" s="962">
        <f>SUM(I201:I202)</f>
        <v>0</v>
      </c>
      <c r="J204" s="962">
        <f t="shared" ref="J204" si="35">SUM(H204:I204)</f>
        <v>0</v>
      </c>
    </row>
    <row r="205" spans="1:10" ht="27.95" customHeight="1">
      <c r="A205" s="1717"/>
      <c r="B205" s="1899" t="s">
        <v>132</v>
      </c>
      <c r="C205" s="314"/>
      <c r="D205" s="288"/>
      <c r="E205" s="196"/>
      <c r="F205" s="196"/>
      <c r="G205" s="196"/>
      <c r="H205" s="962">
        <v>0</v>
      </c>
      <c r="I205" s="962">
        <v>0</v>
      </c>
      <c r="J205" s="962">
        <f>SUM(H205:I205)</f>
        <v>0</v>
      </c>
    </row>
    <row r="206" spans="1:10" ht="27.95" customHeight="1">
      <c r="A206" s="143"/>
      <c r="B206" s="1899" t="s">
        <v>58</v>
      </c>
      <c r="C206" s="314"/>
      <c r="D206" s="288"/>
      <c r="E206" s="313"/>
      <c r="F206" s="196"/>
      <c r="G206" s="313"/>
      <c r="H206" s="962">
        <v>0</v>
      </c>
      <c r="I206" s="962">
        <v>0</v>
      </c>
      <c r="J206" s="962">
        <f t="shared" ref="J206:J207" si="36">SUM(H206:I206)</f>
        <v>0</v>
      </c>
    </row>
    <row r="207" spans="1:10" ht="27.95" customHeight="1">
      <c r="A207" s="143"/>
      <c r="B207" s="104" t="s">
        <v>133</v>
      </c>
      <c r="C207" s="314"/>
      <c r="D207" s="288"/>
      <c r="E207" s="313"/>
      <c r="F207" s="196"/>
      <c r="G207" s="313"/>
      <c r="H207" s="962">
        <v>0</v>
      </c>
      <c r="I207" s="962">
        <v>0</v>
      </c>
      <c r="J207" s="962">
        <f t="shared" si="36"/>
        <v>0</v>
      </c>
    </row>
    <row r="208" spans="1:10" ht="27.95" customHeight="1">
      <c r="A208" s="1200"/>
      <c r="B208" s="1703"/>
      <c r="C208" s="1703"/>
      <c r="D208" s="1703"/>
      <c r="E208" s="313"/>
      <c r="F208" s="196"/>
      <c r="G208" s="313"/>
      <c r="H208" s="957"/>
      <c r="I208" s="954"/>
      <c r="J208" s="1706"/>
    </row>
    <row r="209" spans="1:10" ht="27.95" customHeight="1">
      <c r="A209" s="559"/>
      <c r="B209" s="556" t="s">
        <v>1379</v>
      </c>
      <c r="C209" s="557"/>
      <c r="D209" s="553"/>
      <c r="E209" s="196"/>
      <c r="F209" s="196"/>
      <c r="G209" s="196"/>
      <c r="H209" s="957"/>
      <c r="I209" s="954"/>
      <c r="J209" s="954"/>
    </row>
    <row r="210" spans="1:10" ht="27.95" customHeight="1">
      <c r="A210" s="559"/>
      <c r="B210" s="556" t="s">
        <v>919</v>
      </c>
      <c r="C210" s="557"/>
      <c r="D210" s="553"/>
      <c r="E210" s="196"/>
      <c r="F210" s="196"/>
      <c r="G210" s="196"/>
      <c r="H210" s="957"/>
      <c r="I210" s="954"/>
      <c r="J210" s="954"/>
    </row>
    <row r="211" spans="1:10" ht="27.95" customHeight="1">
      <c r="A211" s="559"/>
      <c r="B211" s="556" t="s">
        <v>920</v>
      </c>
      <c r="C211" s="557"/>
      <c r="D211" s="553"/>
      <c r="E211" s="196"/>
      <c r="F211" s="196"/>
      <c r="G211" s="196"/>
      <c r="H211" s="957"/>
      <c r="I211" s="954"/>
      <c r="J211" s="954"/>
    </row>
    <row r="212" spans="1:10" ht="27.95" customHeight="1">
      <c r="A212" s="559"/>
      <c r="B212" s="1719" t="s">
        <v>1380</v>
      </c>
      <c r="C212" s="557"/>
      <c r="D212" s="553"/>
      <c r="E212" s="196" t="s">
        <v>24</v>
      </c>
      <c r="F212" s="196" t="s">
        <v>43</v>
      </c>
      <c r="G212" s="196" t="s">
        <v>44</v>
      </c>
      <c r="H212" s="957"/>
      <c r="I212" s="954"/>
      <c r="J212" s="954"/>
    </row>
    <row r="213" spans="1:10" ht="27.95" customHeight="1">
      <c r="A213" s="559"/>
      <c r="B213" s="1719" t="s">
        <v>921</v>
      </c>
      <c r="C213" s="557"/>
      <c r="D213" s="553"/>
      <c r="E213" s="196" t="s">
        <v>45</v>
      </c>
      <c r="F213" s="196"/>
      <c r="G213" s="196" t="s">
        <v>46</v>
      </c>
      <c r="H213" s="957"/>
      <c r="I213" s="954"/>
      <c r="J213" s="954"/>
    </row>
    <row r="214" spans="1:10" ht="27.95" customHeight="1">
      <c r="A214" s="1728"/>
      <c r="B214" s="1899" t="s">
        <v>102</v>
      </c>
      <c r="C214" s="287"/>
      <c r="D214" s="288"/>
      <c r="E214" s="196" t="s">
        <v>44</v>
      </c>
      <c r="F214" s="196"/>
      <c r="G214" s="196"/>
      <c r="H214" s="247">
        <v>0</v>
      </c>
      <c r="I214" s="247">
        <v>0</v>
      </c>
      <c r="J214" s="247">
        <f>SUM(H214:I214)</f>
        <v>0</v>
      </c>
    </row>
    <row r="215" spans="1:10" ht="27.95" customHeight="1">
      <c r="A215" s="1728"/>
      <c r="B215" s="1899" t="s">
        <v>132</v>
      </c>
      <c r="C215" s="287"/>
      <c r="D215" s="288"/>
      <c r="E215" s="196"/>
      <c r="F215" s="196"/>
      <c r="G215" s="196"/>
      <c r="H215" s="247">
        <v>0</v>
      </c>
      <c r="I215" s="247">
        <v>0</v>
      </c>
      <c r="J215" s="247">
        <f t="shared" ref="J215:J217" si="37">SUM(H215:I215)</f>
        <v>0</v>
      </c>
    </row>
    <row r="216" spans="1:10" ht="27.95" customHeight="1">
      <c r="A216" s="1728"/>
      <c r="B216" s="1899" t="s">
        <v>58</v>
      </c>
      <c r="C216" s="287"/>
      <c r="D216" s="288"/>
      <c r="E216" s="196"/>
      <c r="F216" s="196"/>
      <c r="G216" s="196"/>
      <c r="H216" s="247">
        <v>0</v>
      </c>
      <c r="I216" s="247">
        <v>0</v>
      </c>
      <c r="J216" s="247">
        <f t="shared" si="37"/>
        <v>0</v>
      </c>
    </row>
    <row r="217" spans="1:10" ht="27.95" customHeight="1">
      <c r="A217" s="2368"/>
      <c r="B217" s="2075" t="s">
        <v>137</v>
      </c>
      <c r="C217" s="2357"/>
      <c r="D217" s="2077"/>
      <c r="E217" s="293"/>
      <c r="F217" s="293"/>
      <c r="G217" s="293"/>
      <c r="H217" s="442">
        <f>SUM(H214:H216)</f>
        <v>0</v>
      </c>
      <c r="I217" s="442">
        <f t="shared" ref="I217" si="38">SUM(I214:I216)</f>
        <v>0</v>
      </c>
      <c r="J217" s="442">
        <f t="shared" si="37"/>
        <v>0</v>
      </c>
    </row>
    <row r="218" spans="1:10" ht="27.95" customHeight="1">
      <c r="A218" s="2070" t="s">
        <v>1372</v>
      </c>
      <c r="B218" s="2361" t="s">
        <v>1381</v>
      </c>
      <c r="C218" s="2358"/>
      <c r="D218" s="2081"/>
      <c r="E218" s="190" t="s">
        <v>24</v>
      </c>
      <c r="F218" s="190" t="s">
        <v>43</v>
      </c>
      <c r="G218" s="190" t="s">
        <v>44</v>
      </c>
      <c r="H218" s="1552"/>
      <c r="I218" s="1553"/>
      <c r="J218" s="1553"/>
    </row>
    <row r="219" spans="1:10" ht="27.95" customHeight="1">
      <c r="A219" s="1200" t="s">
        <v>664</v>
      </c>
      <c r="B219" s="1725" t="s">
        <v>124</v>
      </c>
      <c r="C219" s="1264">
        <v>330</v>
      </c>
      <c r="D219" s="120" t="s">
        <v>148</v>
      </c>
      <c r="E219" s="196" t="s">
        <v>45</v>
      </c>
      <c r="F219" s="196"/>
      <c r="G219" s="196" t="s">
        <v>46</v>
      </c>
      <c r="H219" s="247">
        <v>0.38</v>
      </c>
      <c r="I219" s="247">
        <v>0</v>
      </c>
      <c r="J219" s="247">
        <f>SUM(H219:I219)</f>
        <v>0.38</v>
      </c>
    </row>
    <row r="220" spans="1:10" ht="27.95" customHeight="1">
      <c r="A220" s="1186" t="s">
        <v>1205</v>
      </c>
      <c r="B220" s="1725" t="s">
        <v>128</v>
      </c>
      <c r="C220" s="1264">
        <v>220</v>
      </c>
      <c r="D220" s="120" t="s">
        <v>353</v>
      </c>
      <c r="E220" s="196" t="s">
        <v>44</v>
      </c>
      <c r="F220" s="196"/>
      <c r="G220" s="196"/>
      <c r="H220" s="247">
        <v>0.28999999999999998</v>
      </c>
      <c r="I220" s="247">
        <v>0</v>
      </c>
      <c r="J220" s="247">
        <f t="shared" ref="J220:J222" si="39">SUM(H220:I220)</f>
        <v>0.28999999999999998</v>
      </c>
    </row>
    <row r="221" spans="1:10" ht="27.95" customHeight="1">
      <c r="A221" s="1717" t="s">
        <v>101</v>
      </c>
      <c r="B221" s="1725" t="s">
        <v>126</v>
      </c>
      <c r="C221" s="1264">
        <v>259</v>
      </c>
      <c r="D221" s="120" t="s">
        <v>354</v>
      </c>
      <c r="E221" s="313"/>
      <c r="F221" s="196"/>
      <c r="G221" s="313"/>
      <c r="H221" s="962">
        <v>0.29199999999999998</v>
      </c>
      <c r="I221" s="962">
        <v>0</v>
      </c>
      <c r="J221" s="962">
        <f t="shared" si="39"/>
        <v>0.29199999999999998</v>
      </c>
    </row>
    <row r="222" spans="1:10" ht="27.95" customHeight="1">
      <c r="A222" s="1717" t="s">
        <v>772</v>
      </c>
      <c r="B222" s="1725" t="s">
        <v>66</v>
      </c>
      <c r="C222" s="1729">
        <f>SUM(C219:C221)</f>
        <v>809</v>
      </c>
      <c r="D222" s="120" t="s">
        <v>148</v>
      </c>
      <c r="E222" s="313"/>
      <c r="F222" s="196"/>
      <c r="G222" s="313"/>
      <c r="H222" s="962">
        <f>SUM(H219:H221)</f>
        <v>0.96199999999999997</v>
      </c>
      <c r="I222" s="962">
        <f t="shared" ref="I222" si="40">SUM(I219:I221)</f>
        <v>0</v>
      </c>
      <c r="J222" s="962">
        <f t="shared" si="39"/>
        <v>0.96199999999999997</v>
      </c>
    </row>
    <row r="223" spans="1:10" ht="27.95" customHeight="1">
      <c r="A223" s="1728"/>
      <c r="B223" s="89" t="s">
        <v>131</v>
      </c>
      <c r="C223" s="314"/>
      <c r="D223" s="288"/>
      <c r="E223" s="313"/>
      <c r="F223" s="196"/>
      <c r="G223" s="313"/>
      <c r="H223" s="247"/>
      <c r="I223" s="247"/>
      <c r="J223" s="247"/>
    </row>
    <row r="224" spans="1:10" ht="27.95" customHeight="1">
      <c r="A224" s="1727"/>
      <c r="B224" s="569" t="s">
        <v>1382</v>
      </c>
      <c r="C224" s="557"/>
      <c r="D224" s="553"/>
      <c r="E224" s="196" t="s">
        <v>24</v>
      </c>
      <c r="F224" s="196" t="s">
        <v>43</v>
      </c>
      <c r="G224" s="196" t="s">
        <v>44</v>
      </c>
      <c r="H224" s="957"/>
      <c r="I224" s="954"/>
      <c r="J224" s="954"/>
    </row>
    <row r="225" spans="1:10" ht="27.95" customHeight="1">
      <c r="A225" s="1727"/>
      <c r="B225" s="569" t="s">
        <v>922</v>
      </c>
      <c r="C225" s="557"/>
      <c r="D225" s="553"/>
      <c r="E225" s="196" t="s">
        <v>45</v>
      </c>
      <c r="F225" s="196"/>
      <c r="G225" s="196" t="s">
        <v>46</v>
      </c>
      <c r="H225" s="957"/>
      <c r="I225" s="954"/>
      <c r="J225" s="954"/>
    </row>
    <row r="226" spans="1:10" ht="27.95" customHeight="1">
      <c r="A226" s="1730"/>
      <c r="B226" s="1725" t="s">
        <v>149</v>
      </c>
      <c r="C226" s="287"/>
      <c r="D226" s="288"/>
      <c r="E226" s="196" t="s">
        <v>44</v>
      </c>
      <c r="F226" s="196"/>
      <c r="G226" s="196"/>
      <c r="H226" s="247">
        <v>0</v>
      </c>
      <c r="I226" s="247">
        <v>0</v>
      </c>
      <c r="J226" s="247">
        <f>SUM(H226+I226)</f>
        <v>0</v>
      </c>
    </row>
    <row r="227" spans="1:10" ht="27.95" customHeight="1">
      <c r="A227" s="559"/>
      <c r="B227" s="1725" t="s">
        <v>150</v>
      </c>
      <c r="C227" s="314"/>
      <c r="D227" s="288"/>
      <c r="E227" s="1555"/>
      <c r="F227" s="196"/>
      <c r="G227" s="196"/>
      <c r="H227" s="247">
        <v>0.216</v>
      </c>
      <c r="I227" s="247">
        <v>0</v>
      </c>
      <c r="J227" s="247">
        <f t="shared" ref="J227:J230" si="41">SUM(H227+I227)</f>
        <v>0.216</v>
      </c>
    </row>
    <row r="228" spans="1:10" ht="27.95" customHeight="1">
      <c r="A228" s="1728"/>
      <c r="B228" s="1725" t="s">
        <v>355</v>
      </c>
      <c r="C228" s="314"/>
      <c r="D228" s="288"/>
      <c r="E228" s="313"/>
      <c r="F228" s="196"/>
      <c r="G228" s="313"/>
      <c r="H228" s="247">
        <v>0.1</v>
      </c>
      <c r="I228" s="247">
        <v>0</v>
      </c>
      <c r="J228" s="247">
        <f t="shared" si="41"/>
        <v>0.1</v>
      </c>
    </row>
    <row r="229" spans="1:10" ht="27.95" customHeight="1">
      <c r="A229" s="1728"/>
      <c r="B229" s="1725" t="s">
        <v>773</v>
      </c>
      <c r="C229" s="314"/>
      <c r="D229" s="288"/>
      <c r="E229" s="313"/>
      <c r="F229" s="196"/>
      <c r="G229" s="313"/>
      <c r="H229" s="962">
        <v>0.186</v>
      </c>
      <c r="I229" s="962">
        <v>0</v>
      </c>
      <c r="J229" s="962">
        <f t="shared" si="41"/>
        <v>0.186</v>
      </c>
    </row>
    <row r="230" spans="1:10" ht="27.95" customHeight="1">
      <c r="A230" s="1728"/>
      <c r="B230" s="1725" t="s">
        <v>774</v>
      </c>
      <c r="C230" s="314"/>
      <c r="D230" s="288"/>
      <c r="E230" s="313"/>
      <c r="F230" s="196"/>
      <c r="G230" s="313"/>
      <c r="H230" s="962">
        <f>SUM(H226:H229)</f>
        <v>0.502</v>
      </c>
      <c r="I230" s="962">
        <f t="shared" ref="I230" si="42">SUM(I226:I229)</f>
        <v>0</v>
      </c>
      <c r="J230" s="962">
        <f t="shared" si="41"/>
        <v>0.502</v>
      </c>
    </row>
    <row r="231" spans="1:10" ht="27.95" customHeight="1">
      <c r="A231" s="1728"/>
      <c r="B231" s="89" t="s">
        <v>131</v>
      </c>
      <c r="C231" s="314"/>
      <c r="D231" s="288"/>
      <c r="E231" s="313"/>
      <c r="F231" s="196"/>
      <c r="G231" s="313"/>
      <c r="H231" s="962"/>
      <c r="I231" s="962"/>
      <c r="J231" s="962"/>
    </row>
    <row r="232" spans="1:10" ht="27.95" customHeight="1">
      <c r="A232" s="1728"/>
      <c r="B232" s="89"/>
      <c r="C232" s="314"/>
      <c r="D232" s="288"/>
      <c r="E232" s="313"/>
      <c r="F232" s="196"/>
      <c r="G232" s="313"/>
      <c r="H232" s="955"/>
      <c r="I232" s="247"/>
      <c r="J232" s="247"/>
    </row>
    <row r="233" spans="1:10" ht="27.95" customHeight="1">
      <c r="A233" s="559"/>
      <c r="B233" s="569" t="s">
        <v>1383</v>
      </c>
      <c r="C233" s="557"/>
      <c r="D233" s="553"/>
      <c r="E233" s="196" t="s">
        <v>24</v>
      </c>
      <c r="F233" s="196" t="s">
        <v>43</v>
      </c>
      <c r="G233" s="196" t="s">
        <v>44</v>
      </c>
      <c r="H233" s="957"/>
      <c r="I233" s="954"/>
      <c r="J233" s="954"/>
    </row>
    <row r="234" spans="1:10" ht="27.95" customHeight="1">
      <c r="A234" s="559"/>
      <c r="B234" s="569" t="s">
        <v>923</v>
      </c>
      <c r="C234" s="557"/>
      <c r="D234" s="553"/>
      <c r="E234" s="196" t="s">
        <v>45</v>
      </c>
      <c r="F234" s="196"/>
      <c r="G234" s="196" t="s">
        <v>46</v>
      </c>
      <c r="H234" s="957"/>
      <c r="I234" s="954"/>
      <c r="J234" s="954"/>
    </row>
    <row r="235" spans="1:10" ht="27.95" customHeight="1">
      <c r="A235" s="1728"/>
      <c r="B235" s="569" t="s">
        <v>1426</v>
      </c>
      <c r="C235" s="557"/>
      <c r="D235" s="553"/>
      <c r="E235" s="196" t="s">
        <v>44</v>
      </c>
      <c r="F235" s="196"/>
      <c r="G235" s="196"/>
      <c r="H235" s="957"/>
      <c r="I235" s="954"/>
      <c r="J235" s="954"/>
    </row>
    <row r="236" spans="1:10" ht="27.95" customHeight="1">
      <c r="A236" s="1731"/>
      <c r="B236" s="1725" t="s">
        <v>124</v>
      </c>
      <c r="C236" s="1264">
        <v>330</v>
      </c>
      <c r="D236" s="120" t="s">
        <v>148</v>
      </c>
      <c r="E236" s="313"/>
      <c r="F236" s="196"/>
      <c r="G236" s="313"/>
      <c r="H236" s="962">
        <v>0</v>
      </c>
      <c r="I236" s="962">
        <v>0</v>
      </c>
      <c r="J236" s="962">
        <f>SUM(H236:I236)</f>
        <v>0</v>
      </c>
    </row>
    <row r="237" spans="1:10" ht="27.95" customHeight="1">
      <c r="A237" s="1731"/>
      <c r="B237" s="1725" t="s">
        <v>128</v>
      </c>
      <c r="C237" s="1264">
        <v>220</v>
      </c>
      <c r="D237" s="120" t="s">
        <v>353</v>
      </c>
      <c r="E237" s="313"/>
      <c r="F237" s="196"/>
      <c r="G237" s="313"/>
      <c r="H237" s="962">
        <v>0</v>
      </c>
      <c r="I237" s="962">
        <v>0</v>
      </c>
      <c r="J237" s="962">
        <f t="shared" ref="J237:J239" si="43">SUM(H237:I237)</f>
        <v>0</v>
      </c>
    </row>
    <row r="238" spans="1:10" ht="27.95" customHeight="1">
      <c r="A238" s="1731"/>
      <c r="B238" s="1725" t="s">
        <v>356</v>
      </c>
      <c r="C238" s="1264">
        <v>259</v>
      </c>
      <c r="D238" s="120" t="s">
        <v>357</v>
      </c>
      <c r="E238" s="313"/>
      <c r="F238" s="196"/>
      <c r="G238" s="313"/>
      <c r="H238" s="962">
        <v>0</v>
      </c>
      <c r="I238" s="962">
        <v>0</v>
      </c>
      <c r="J238" s="962">
        <f t="shared" si="43"/>
        <v>0</v>
      </c>
    </row>
    <row r="239" spans="1:10" ht="27.95" customHeight="1">
      <c r="A239" s="1731"/>
      <c r="B239" s="1725" t="s">
        <v>66</v>
      </c>
      <c r="C239" s="1729">
        <f>SUM(C236:C238)</f>
        <v>809</v>
      </c>
      <c r="D239" s="120" t="s">
        <v>148</v>
      </c>
      <c r="E239" s="313"/>
      <c r="F239" s="196"/>
      <c r="G239" s="313"/>
      <c r="H239" s="962">
        <f>SUM(H236:H238)</f>
        <v>0</v>
      </c>
      <c r="I239" s="962">
        <f t="shared" ref="I239" si="44">SUM(I236:I238)</f>
        <v>0</v>
      </c>
      <c r="J239" s="962">
        <f t="shared" si="43"/>
        <v>0</v>
      </c>
    </row>
    <row r="240" spans="1:10" ht="27.95" customHeight="1">
      <c r="A240" s="1728"/>
      <c r="B240" s="89" t="s">
        <v>131</v>
      </c>
      <c r="C240" s="314"/>
      <c r="D240" s="288"/>
      <c r="E240" s="313"/>
      <c r="F240" s="196"/>
      <c r="G240" s="313"/>
      <c r="H240" s="247"/>
      <c r="I240" s="247"/>
      <c r="J240" s="247"/>
    </row>
    <row r="241" spans="1:10" ht="27.95" customHeight="1">
      <c r="A241" s="1728"/>
      <c r="B241" s="89"/>
      <c r="C241" s="314"/>
      <c r="D241" s="288"/>
      <c r="E241" s="313"/>
      <c r="F241" s="196"/>
      <c r="G241" s="313"/>
      <c r="H241" s="955"/>
      <c r="I241" s="247"/>
      <c r="J241" s="247"/>
    </row>
    <row r="242" spans="1:10" ht="27.95" customHeight="1">
      <c r="A242" s="559"/>
      <c r="B242" s="1719" t="s">
        <v>1384</v>
      </c>
      <c r="C242" s="557"/>
      <c r="D242" s="553"/>
      <c r="E242" s="196" t="s">
        <v>24</v>
      </c>
      <c r="F242" s="196" t="s">
        <v>151</v>
      </c>
      <c r="G242" s="196" t="s">
        <v>44</v>
      </c>
      <c r="H242" s="1732"/>
      <c r="I242" s="954"/>
      <c r="J242" s="954"/>
    </row>
    <row r="243" spans="1:10" ht="27.95" customHeight="1">
      <c r="A243" s="559"/>
      <c r="B243" s="1719" t="s">
        <v>924</v>
      </c>
      <c r="C243" s="557"/>
      <c r="D243" s="553"/>
      <c r="E243" s="196" t="s">
        <v>45</v>
      </c>
      <c r="F243" s="196"/>
      <c r="G243" s="196" t="s">
        <v>46</v>
      </c>
      <c r="H243" s="1732"/>
      <c r="I243" s="954"/>
      <c r="J243" s="954"/>
    </row>
    <row r="244" spans="1:10" ht="27.95" customHeight="1">
      <c r="A244" s="1733"/>
      <c r="B244" s="1725" t="s">
        <v>124</v>
      </c>
      <c r="C244" s="116">
        <v>1</v>
      </c>
      <c r="D244" s="120" t="s">
        <v>127</v>
      </c>
      <c r="E244" s="196" t="s">
        <v>44</v>
      </c>
      <c r="F244" s="196"/>
      <c r="G244" s="196"/>
      <c r="H244" s="247">
        <v>0.22</v>
      </c>
      <c r="I244" s="247">
        <v>0</v>
      </c>
      <c r="J244" s="247">
        <f>SUM(H244:I244)</f>
        <v>0.22</v>
      </c>
    </row>
    <row r="245" spans="1:10" ht="27.95" customHeight="1">
      <c r="A245" s="128"/>
      <c r="B245" s="1725" t="s">
        <v>152</v>
      </c>
      <c r="C245" s="116">
        <v>1</v>
      </c>
      <c r="D245" s="120" t="s">
        <v>127</v>
      </c>
      <c r="E245" s="196"/>
      <c r="F245" s="196"/>
      <c r="G245" s="196"/>
      <c r="H245" s="247">
        <v>0.8</v>
      </c>
      <c r="I245" s="247">
        <v>0</v>
      </c>
      <c r="J245" s="247">
        <f t="shared" ref="J245:J247" si="45">SUM(H245:I245)</f>
        <v>0.8</v>
      </c>
    </row>
    <row r="246" spans="1:10" ht="27.95" customHeight="1">
      <c r="A246" s="1734"/>
      <c r="B246" s="1725" t="s">
        <v>126</v>
      </c>
      <c r="C246" s="116">
        <v>1</v>
      </c>
      <c r="D246" s="120" t="s">
        <v>127</v>
      </c>
      <c r="E246" s="196"/>
      <c r="F246" s="196"/>
      <c r="G246" s="196"/>
      <c r="H246" s="962">
        <v>0.8</v>
      </c>
      <c r="I246" s="962">
        <v>0</v>
      </c>
      <c r="J246" s="962">
        <f t="shared" si="45"/>
        <v>0.8</v>
      </c>
    </row>
    <row r="247" spans="1:10" ht="27.95" customHeight="1">
      <c r="A247" s="1734"/>
      <c r="B247" s="1725" t="s">
        <v>66</v>
      </c>
      <c r="C247" s="116">
        <v>3</v>
      </c>
      <c r="D247" s="120" t="s">
        <v>127</v>
      </c>
      <c r="E247" s="313"/>
      <c r="F247" s="196"/>
      <c r="G247" s="313"/>
      <c r="H247" s="962">
        <f>SUM(H244:H246)</f>
        <v>1.82</v>
      </c>
      <c r="I247" s="962">
        <f t="shared" ref="I247" si="46">SUM(I244:I246)</f>
        <v>0</v>
      </c>
      <c r="J247" s="962">
        <f t="shared" si="45"/>
        <v>1.82</v>
      </c>
    </row>
    <row r="248" spans="1:10" ht="27.95" customHeight="1">
      <c r="A248" s="2369"/>
      <c r="B248" s="891" t="s">
        <v>153</v>
      </c>
      <c r="C248" s="2076"/>
      <c r="D248" s="2077"/>
      <c r="E248" s="2366"/>
      <c r="F248" s="293"/>
      <c r="G248" s="2366"/>
      <c r="H248" s="1973"/>
      <c r="I248" s="1973"/>
      <c r="J248" s="1973"/>
    </row>
    <row r="249" spans="1:10" ht="27.95" customHeight="1">
      <c r="A249" s="2175" t="s">
        <v>1385</v>
      </c>
      <c r="B249" s="2361" t="s">
        <v>1386</v>
      </c>
      <c r="C249" s="2358"/>
      <c r="D249" s="2081"/>
      <c r="E249" s="190"/>
      <c r="F249" s="190"/>
      <c r="G249" s="190"/>
      <c r="H249" s="443"/>
      <c r="I249" s="443"/>
      <c r="J249" s="443"/>
    </row>
    <row r="250" spans="1:10" ht="27.95" customHeight="1">
      <c r="A250" s="559" t="s">
        <v>101</v>
      </c>
      <c r="B250" s="556" t="s">
        <v>925</v>
      </c>
      <c r="C250" s="557"/>
      <c r="D250" s="553"/>
      <c r="E250" s="196"/>
      <c r="F250" s="196"/>
      <c r="G250" s="196"/>
      <c r="H250" s="247"/>
      <c r="I250" s="247"/>
      <c r="J250" s="247"/>
    </row>
    <row r="251" spans="1:10" ht="27.95" customHeight="1">
      <c r="A251" s="559"/>
      <c r="B251" s="556" t="s">
        <v>926</v>
      </c>
      <c r="C251" s="557"/>
      <c r="D251" s="553"/>
      <c r="E251" s="196"/>
      <c r="F251" s="196"/>
      <c r="G251" s="196"/>
      <c r="H251" s="247"/>
      <c r="I251" s="247"/>
      <c r="J251" s="247"/>
    </row>
    <row r="252" spans="1:10" ht="27.95" customHeight="1">
      <c r="A252" s="559"/>
      <c r="B252" s="2705" t="s">
        <v>1387</v>
      </c>
      <c r="C252" s="2706"/>
      <c r="D252" s="2707"/>
      <c r="E252" s="196" t="s">
        <v>24</v>
      </c>
      <c r="F252" s="196" t="s">
        <v>129</v>
      </c>
      <c r="G252" s="196" t="s">
        <v>44</v>
      </c>
      <c r="H252" s="247"/>
      <c r="I252" s="247"/>
      <c r="J252" s="247"/>
    </row>
    <row r="253" spans="1:10" ht="27.95" customHeight="1">
      <c r="A253" s="559"/>
      <c r="B253" s="556" t="s">
        <v>775</v>
      </c>
      <c r="C253" s="557"/>
      <c r="D253" s="553"/>
      <c r="E253" s="196" t="s">
        <v>45</v>
      </c>
      <c r="F253" s="196"/>
      <c r="G253" s="196" t="s">
        <v>46</v>
      </c>
      <c r="H253" s="955"/>
      <c r="I253" s="247"/>
      <c r="J253" s="247"/>
    </row>
    <row r="254" spans="1:10" ht="27.95" customHeight="1">
      <c r="A254" s="1730"/>
      <c r="B254" s="556" t="s">
        <v>138</v>
      </c>
      <c r="C254" s="557"/>
      <c r="D254" s="553"/>
      <c r="E254" s="196" t="s">
        <v>44</v>
      </c>
      <c r="F254" s="196"/>
      <c r="G254" s="196"/>
      <c r="H254" s="955"/>
      <c r="I254" s="247"/>
      <c r="J254" s="247"/>
    </row>
    <row r="255" spans="1:10" ht="27.95" customHeight="1">
      <c r="A255" s="1730"/>
      <c r="B255" s="104" t="s">
        <v>139</v>
      </c>
      <c r="C255" s="287"/>
      <c r="D255" s="288"/>
      <c r="E255" s="196"/>
      <c r="F255" s="196"/>
      <c r="G255" s="196"/>
      <c r="H255" s="247">
        <v>0</v>
      </c>
      <c r="I255" s="247">
        <v>0</v>
      </c>
      <c r="J255" s="247">
        <f>SUM(H255:I255)</f>
        <v>0</v>
      </c>
    </row>
    <row r="256" spans="1:10" ht="27.95" customHeight="1">
      <c r="A256" s="1735"/>
      <c r="B256" s="104" t="s">
        <v>140</v>
      </c>
      <c r="C256" s="287"/>
      <c r="D256" s="288"/>
      <c r="E256" s="196"/>
      <c r="F256" s="196"/>
      <c r="G256" s="196"/>
      <c r="H256" s="247">
        <v>0</v>
      </c>
      <c r="I256" s="247">
        <v>0</v>
      </c>
      <c r="J256" s="247">
        <f>SUM(H256:I256)</f>
        <v>0</v>
      </c>
    </row>
    <row r="257" spans="1:10" ht="27.95" customHeight="1">
      <c r="A257" s="1735"/>
      <c r="B257" s="104" t="s">
        <v>126</v>
      </c>
      <c r="C257" s="287"/>
      <c r="D257" s="288"/>
      <c r="E257" s="196"/>
      <c r="F257" s="196"/>
      <c r="G257" s="196"/>
      <c r="H257" s="247">
        <v>0</v>
      </c>
      <c r="I257" s="247">
        <v>0</v>
      </c>
      <c r="J257" s="247">
        <f t="shared" ref="J257:J258" si="47">SUM(H257:I257)</f>
        <v>0</v>
      </c>
    </row>
    <row r="258" spans="1:10" ht="27.95" customHeight="1">
      <c r="A258" s="1735"/>
      <c r="B258" s="104" t="s">
        <v>137</v>
      </c>
      <c r="C258" s="287"/>
      <c r="D258" s="288"/>
      <c r="E258" s="196"/>
      <c r="F258" s="196"/>
      <c r="G258" s="196"/>
      <c r="H258" s="247">
        <v>0</v>
      </c>
      <c r="I258" s="247">
        <v>0</v>
      </c>
      <c r="J258" s="247">
        <f t="shared" si="47"/>
        <v>0</v>
      </c>
    </row>
    <row r="259" spans="1:10" ht="27.95" customHeight="1">
      <c r="A259" s="1735"/>
      <c r="B259" s="104"/>
      <c r="C259" s="287"/>
      <c r="D259" s="288"/>
      <c r="E259" s="196"/>
      <c r="F259" s="196"/>
      <c r="G259" s="196"/>
      <c r="H259" s="955"/>
      <c r="I259" s="247"/>
      <c r="J259" s="247"/>
    </row>
    <row r="260" spans="1:10" ht="27.95" customHeight="1">
      <c r="A260" s="1728"/>
      <c r="B260" s="2705" t="s">
        <v>1388</v>
      </c>
      <c r="C260" s="2706"/>
      <c r="D260" s="2707"/>
      <c r="E260" s="196" t="s">
        <v>24</v>
      </c>
      <c r="F260" s="1736" t="s">
        <v>113</v>
      </c>
      <c r="G260" s="196" t="s">
        <v>44</v>
      </c>
      <c r="H260" s="957"/>
      <c r="I260" s="954"/>
      <c r="J260" s="954"/>
    </row>
    <row r="261" spans="1:10" ht="27.95" customHeight="1">
      <c r="A261" s="1728"/>
      <c r="B261" s="556" t="s">
        <v>141</v>
      </c>
      <c r="C261" s="557"/>
      <c r="D261" s="553"/>
      <c r="E261" s="196" t="s">
        <v>45</v>
      </c>
      <c r="F261" s="196"/>
      <c r="G261" s="196" t="s">
        <v>46</v>
      </c>
      <c r="H261" s="957"/>
      <c r="I261" s="954"/>
      <c r="J261" s="954"/>
    </row>
    <row r="262" spans="1:10" ht="27.95" customHeight="1">
      <c r="A262" s="1728"/>
      <c r="B262" s="556" t="s">
        <v>142</v>
      </c>
      <c r="C262" s="557"/>
      <c r="D262" s="553"/>
      <c r="E262" s="196" t="s">
        <v>44</v>
      </c>
      <c r="F262" s="196"/>
      <c r="G262" s="196"/>
      <c r="H262" s="957"/>
      <c r="I262" s="954"/>
      <c r="J262" s="954"/>
    </row>
    <row r="263" spans="1:10" ht="27.95" customHeight="1">
      <c r="A263" s="1728"/>
      <c r="B263" s="556" t="s">
        <v>143</v>
      </c>
      <c r="C263" s="557"/>
      <c r="D263" s="553"/>
      <c r="E263" s="196"/>
      <c r="F263" s="196"/>
      <c r="G263" s="196"/>
      <c r="H263" s="957"/>
      <c r="I263" s="954"/>
      <c r="J263" s="954"/>
    </row>
    <row r="264" spans="1:10" ht="27.95" customHeight="1">
      <c r="A264" s="1728"/>
      <c r="B264" s="104" t="s">
        <v>139</v>
      </c>
      <c r="C264" s="287"/>
      <c r="D264" s="288"/>
      <c r="E264" s="196"/>
      <c r="F264" s="196"/>
      <c r="G264" s="196"/>
      <c r="H264" s="247">
        <v>0</v>
      </c>
      <c r="I264" s="247">
        <v>0</v>
      </c>
      <c r="J264" s="247">
        <f>SUM(H264:I264)</f>
        <v>0</v>
      </c>
    </row>
    <row r="265" spans="1:10" ht="27.95" customHeight="1">
      <c r="A265" s="1728"/>
      <c r="B265" s="104" t="s">
        <v>144</v>
      </c>
      <c r="C265" s="287"/>
      <c r="D265" s="288"/>
      <c r="E265" s="196"/>
      <c r="F265" s="196"/>
      <c r="G265" s="196"/>
      <c r="H265" s="247">
        <v>0</v>
      </c>
      <c r="I265" s="247">
        <v>0</v>
      </c>
      <c r="J265" s="247">
        <f>SUM(H265:I265)</f>
        <v>0</v>
      </c>
    </row>
    <row r="266" spans="1:10" ht="27.95" customHeight="1">
      <c r="A266" s="1728"/>
      <c r="B266" s="104" t="s">
        <v>126</v>
      </c>
      <c r="C266" s="287"/>
      <c r="D266" s="288"/>
      <c r="E266" s="196"/>
      <c r="F266" s="196"/>
      <c r="G266" s="196"/>
      <c r="H266" s="247">
        <v>0</v>
      </c>
      <c r="I266" s="247">
        <v>0</v>
      </c>
      <c r="J266" s="247">
        <f t="shared" ref="J266:J267" si="48">SUM(H266:I266)</f>
        <v>0</v>
      </c>
    </row>
    <row r="267" spans="1:10" ht="27.95" customHeight="1">
      <c r="A267" s="1728"/>
      <c r="B267" s="104" t="s">
        <v>145</v>
      </c>
      <c r="C267" s="287"/>
      <c r="D267" s="288"/>
      <c r="E267" s="196"/>
      <c r="F267" s="196"/>
      <c r="G267" s="196"/>
      <c r="H267" s="247">
        <v>0</v>
      </c>
      <c r="I267" s="247">
        <v>0</v>
      </c>
      <c r="J267" s="247">
        <f t="shared" si="48"/>
        <v>0</v>
      </c>
    </row>
    <row r="268" spans="1:10" ht="27.95" customHeight="1">
      <c r="A268" s="1728"/>
      <c r="B268" s="104"/>
      <c r="C268" s="287"/>
      <c r="D268" s="288"/>
      <c r="E268" s="196"/>
      <c r="F268" s="196"/>
      <c r="G268" s="196"/>
      <c r="H268" s="247"/>
      <c r="I268" s="247"/>
      <c r="J268" s="247"/>
    </row>
    <row r="269" spans="1:10" ht="27.95" customHeight="1">
      <c r="A269" s="630" t="s">
        <v>1389</v>
      </c>
      <c r="B269" s="556" t="s">
        <v>1390</v>
      </c>
      <c r="C269" s="557"/>
      <c r="D269" s="553"/>
      <c r="E269" s="196" t="s">
        <v>24</v>
      </c>
      <c r="F269" s="196" t="s">
        <v>43</v>
      </c>
      <c r="G269" s="196" t="s">
        <v>44</v>
      </c>
      <c r="H269" s="247"/>
      <c r="I269" s="247"/>
      <c r="J269" s="247"/>
    </row>
    <row r="270" spans="1:10" ht="27.95" customHeight="1">
      <c r="A270" s="630" t="s">
        <v>154</v>
      </c>
      <c r="B270" s="556" t="s">
        <v>927</v>
      </c>
      <c r="C270" s="557"/>
      <c r="D270" s="553"/>
      <c r="E270" s="196" t="s">
        <v>45</v>
      </c>
      <c r="F270" s="196"/>
      <c r="G270" s="196" t="s">
        <v>46</v>
      </c>
      <c r="H270" s="247"/>
      <c r="I270" s="247"/>
      <c r="J270" s="247"/>
    </row>
    <row r="271" spans="1:10" ht="27.95" customHeight="1">
      <c r="A271" s="559" t="s">
        <v>101</v>
      </c>
      <c r="B271" s="556" t="s">
        <v>1391</v>
      </c>
      <c r="C271" s="557"/>
      <c r="D271" s="553"/>
      <c r="E271" s="196" t="s">
        <v>44</v>
      </c>
      <c r="F271" s="196"/>
      <c r="G271" s="1737"/>
      <c r="H271" s="247"/>
      <c r="I271" s="247"/>
      <c r="J271" s="247"/>
    </row>
    <row r="272" spans="1:10" ht="27.95" customHeight="1">
      <c r="A272" s="559"/>
      <c r="B272" s="1738" t="s">
        <v>776</v>
      </c>
      <c r="C272" s="557"/>
      <c r="D272" s="553"/>
      <c r="E272" s="196"/>
      <c r="F272" s="196"/>
      <c r="G272" s="1737"/>
      <c r="H272" s="247"/>
      <c r="I272" s="247"/>
      <c r="J272" s="247"/>
    </row>
    <row r="273" spans="1:10" ht="27.95" customHeight="1">
      <c r="A273" s="1705"/>
      <c r="B273" s="298" t="s">
        <v>124</v>
      </c>
      <c r="C273" s="1364">
        <v>68300</v>
      </c>
      <c r="D273" s="120" t="s">
        <v>155</v>
      </c>
      <c r="E273" s="196"/>
      <c r="F273" s="196"/>
      <c r="G273" s="196"/>
      <c r="H273" s="962">
        <v>0</v>
      </c>
      <c r="I273" s="962">
        <v>0</v>
      </c>
      <c r="J273" s="962">
        <f>SUM(H273:I273)</f>
        <v>0</v>
      </c>
    </row>
    <row r="274" spans="1:10" ht="27.95" customHeight="1">
      <c r="A274" s="1739"/>
      <c r="B274" s="298" t="s">
        <v>128</v>
      </c>
      <c r="C274" s="1364">
        <v>76800</v>
      </c>
      <c r="D274" s="120" t="s">
        <v>155</v>
      </c>
      <c r="E274" s="196"/>
      <c r="F274" s="196"/>
      <c r="G274" s="196"/>
      <c r="H274" s="247">
        <v>0</v>
      </c>
      <c r="I274" s="247">
        <v>0</v>
      </c>
      <c r="J274" s="247">
        <f t="shared" ref="J274:J276" si="49">SUM(H274:I274)</f>
        <v>0</v>
      </c>
    </row>
    <row r="275" spans="1:10" ht="27.95" customHeight="1">
      <c r="A275" s="1200"/>
      <c r="B275" s="298" t="s">
        <v>126</v>
      </c>
      <c r="C275" s="1364">
        <v>76000</v>
      </c>
      <c r="D275" s="120" t="s">
        <v>155</v>
      </c>
      <c r="E275" s="196"/>
      <c r="F275" s="196"/>
      <c r="G275" s="196"/>
      <c r="H275" s="247">
        <v>0</v>
      </c>
      <c r="I275" s="247">
        <v>0</v>
      </c>
      <c r="J275" s="247">
        <f t="shared" si="49"/>
        <v>0</v>
      </c>
    </row>
    <row r="276" spans="1:10" ht="27.95" customHeight="1">
      <c r="A276" s="1739"/>
      <c r="B276" s="1725" t="s">
        <v>66</v>
      </c>
      <c r="C276" s="1364">
        <f>C273+C274+C275</f>
        <v>221100</v>
      </c>
      <c r="D276" s="120" t="s">
        <v>155</v>
      </c>
      <c r="E276" s="196"/>
      <c r="F276" s="196"/>
      <c r="G276" s="196"/>
      <c r="H276" s="962">
        <f>SUM(H273:H275)</f>
        <v>0</v>
      </c>
      <c r="I276" s="962">
        <f t="shared" ref="I276" si="50">SUM(I273:I275)</f>
        <v>0</v>
      </c>
      <c r="J276" s="962">
        <f t="shared" si="49"/>
        <v>0</v>
      </c>
    </row>
    <row r="277" spans="1:10" ht="27.95" customHeight="1">
      <c r="A277" s="1735"/>
      <c r="B277" s="1740" t="s">
        <v>131</v>
      </c>
      <c r="C277" s="287"/>
      <c r="D277" s="288"/>
      <c r="E277" s="196"/>
      <c r="F277" s="196"/>
      <c r="G277" s="196"/>
      <c r="H277" s="247"/>
      <c r="I277" s="247"/>
      <c r="J277" s="247"/>
    </row>
    <row r="278" spans="1:10" ht="27.95" customHeight="1">
      <c r="A278" s="1735"/>
      <c r="B278" s="1740"/>
      <c r="C278" s="287"/>
      <c r="D278" s="288"/>
      <c r="E278" s="196"/>
      <c r="F278" s="196"/>
      <c r="G278" s="196"/>
      <c r="H278" s="955"/>
      <c r="I278" s="247"/>
      <c r="J278" s="247"/>
    </row>
    <row r="279" spans="1:10" ht="27.95" customHeight="1">
      <c r="A279" s="2370"/>
      <c r="B279" s="2371"/>
      <c r="C279" s="2372"/>
      <c r="D279" s="2373"/>
      <c r="E279" s="2374"/>
      <c r="F279" s="2375"/>
      <c r="G279" s="2374"/>
      <c r="H279" s="2376"/>
      <c r="I279" s="2377"/>
      <c r="J279" s="2377"/>
    </row>
    <row r="280" spans="1:10" ht="27.95" customHeight="1">
      <c r="A280" s="2378" t="s">
        <v>1392</v>
      </c>
      <c r="B280" s="2699" t="s">
        <v>1393</v>
      </c>
      <c r="C280" s="2700"/>
      <c r="D280" s="2701"/>
      <c r="E280" s="2073" t="s">
        <v>24</v>
      </c>
      <c r="F280" s="2053" t="s">
        <v>43</v>
      </c>
      <c r="G280" s="2053" t="s">
        <v>44</v>
      </c>
      <c r="H280" s="2379"/>
      <c r="I280" s="2379"/>
      <c r="J280" s="1416"/>
    </row>
    <row r="281" spans="1:10" ht="27.95" customHeight="1">
      <c r="A281" s="1748"/>
      <c r="B281" s="2696" t="s">
        <v>1208</v>
      </c>
      <c r="C281" s="2697"/>
      <c r="D281" s="2698"/>
      <c r="E281" s="307" t="s">
        <v>45</v>
      </c>
      <c r="F281" s="308"/>
      <c r="G281" s="411" t="s">
        <v>46</v>
      </c>
      <c r="H281" s="1747"/>
      <c r="I281" s="1747"/>
      <c r="J281" s="47"/>
    </row>
    <row r="282" spans="1:10" ht="27.95" customHeight="1">
      <c r="A282" s="1749"/>
      <c r="B282" s="2685" t="s">
        <v>798</v>
      </c>
      <c r="C282" s="2686"/>
      <c r="D282" s="2687"/>
      <c r="E282" s="307" t="s">
        <v>44</v>
      </c>
      <c r="F282" s="308"/>
      <c r="G282" s="340"/>
      <c r="H282" s="1747"/>
      <c r="I282" s="1747"/>
      <c r="J282" s="47"/>
    </row>
    <row r="283" spans="1:10" ht="27.95" customHeight="1">
      <c r="A283" s="1749"/>
      <c r="B283" s="2685" t="s">
        <v>799</v>
      </c>
      <c r="C283" s="2686"/>
      <c r="D283" s="2687"/>
      <c r="E283" s="307"/>
      <c r="F283" s="308"/>
      <c r="G283" s="340"/>
      <c r="H283" s="1747"/>
      <c r="I283" s="1747"/>
      <c r="J283" s="47"/>
    </row>
    <row r="284" spans="1:10" ht="27.95" customHeight="1">
      <c r="A284" s="1749"/>
      <c r="B284" s="2685" t="s">
        <v>800</v>
      </c>
      <c r="C284" s="2686"/>
      <c r="D284" s="2687"/>
      <c r="E284" s="307"/>
      <c r="F284" s="308"/>
      <c r="G284" s="340"/>
      <c r="H284" s="1747"/>
      <c r="I284" s="1747"/>
      <c r="J284" s="47"/>
    </row>
    <row r="285" spans="1:10" ht="27.95" customHeight="1">
      <c r="A285" s="1749"/>
      <c r="B285" s="2685" t="s">
        <v>801</v>
      </c>
      <c r="C285" s="2686"/>
      <c r="D285" s="2687"/>
      <c r="E285" s="307"/>
      <c r="F285" s="308"/>
      <c r="G285" s="340"/>
      <c r="H285" s="1747"/>
      <c r="I285" s="1747"/>
      <c r="J285" s="47"/>
    </row>
    <row r="286" spans="1:10" ht="27.95" customHeight="1">
      <c r="A286" s="1749"/>
      <c r="B286" s="1750" t="s">
        <v>802</v>
      </c>
      <c r="C286" s="1751"/>
      <c r="D286" s="1752"/>
      <c r="E286" s="1745"/>
      <c r="F286" s="1746"/>
      <c r="G286" s="1753"/>
      <c r="H286" s="1754"/>
      <c r="I286" s="1754"/>
      <c r="J286" s="1422"/>
    </row>
    <row r="287" spans="1:10" ht="27.95" customHeight="1">
      <c r="A287" s="1749"/>
      <c r="B287" s="1755" t="s">
        <v>321</v>
      </c>
      <c r="C287" s="1956"/>
      <c r="D287" s="1957"/>
      <c r="E287" s="1745"/>
      <c r="F287" s="1746"/>
      <c r="G287" s="1753"/>
      <c r="H287" s="962">
        <v>0.13</v>
      </c>
      <c r="I287" s="962">
        <v>0</v>
      </c>
      <c r="J287" s="962">
        <f>SUM(H287:I287)</f>
        <v>0.13</v>
      </c>
    </row>
    <row r="288" spans="1:10" ht="27.95" customHeight="1">
      <c r="A288" s="1749"/>
      <c r="B288" s="1755" t="s">
        <v>322</v>
      </c>
      <c r="C288" s="1764"/>
      <c r="D288" s="1957"/>
      <c r="E288" s="1745"/>
      <c r="F288" s="1746"/>
      <c r="G288" s="1753"/>
      <c r="H288" s="962">
        <v>0.13</v>
      </c>
      <c r="I288" s="962">
        <v>0</v>
      </c>
      <c r="J288" s="962">
        <f t="shared" ref="J288:J290" si="51">SUM(H288:I288)</f>
        <v>0.13</v>
      </c>
    </row>
    <row r="289" spans="1:10" ht="27.95" customHeight="1">
      <c r="A289" s="1749"/>
      <c r="B289" s="1755" t="s">
        <v>324</v>
      </c>
      <c r="C289" s="2691" t="s">
        <v>803</v>
      </c>
      <c r="D289" s="2692"/>
      <c r="E289" s="1745"/>
      <c r="F289" s="1746"/>
      <c r="G289" s="1753"/>
      <c r="H289" s="962">
        <v>0.13</v>
      </c>
      <c r="I289" s="962">
        <v>0</v>
      </c>
      <c r="J289" s="962">
        <f t="shared" si="51"/>
        <v>0.13</v>
      </c>
    </row>
    <row r="290" spans="1:10" ht="27.95" customHeight="1">
      <c r="A290" s="1749"/>
      <c r="B290" s="2685" t="s">
        <v>267</v>
      </c>
      <c r="C290" s="2686"/>
      <c r="D290" s="2687"/>
      <c r="E290" s="1745"/>
      <c r="F290" s="1746"/>
      <c r="G290" s="1753"/>
      <c r="H290" s="962">
        <v>0.13</v>
      </c>
      <c r="I290" s="962">
        <v>0</v>
      </c>
      <c r="J290" s="962">
        <f t="shared" si="51"/>
        <v>0.13</v>
      </c>
    </row>
    <row r="291" spans="1:10" ht="27.95" customHeight="1">
      <c r="A291" s="1749"/>
      <c r="B291" s="1756" t="s">
        <v>221</v>
      </c>
      <c r="C291" s="1757"/>
      <c r="D291" s="1758"/>
      <c r="E291" s="1759"/>
      <c r="F291" s="1760"/>
      <c r="G291" s="405"/>
      <c r="H291" s="962">
        <f>SUM(H287:H290)</f>
        <v>0.52</v>
      </c>
      <c r="I291" s="962">
        <f t="shared" ref="I291:J291" si="52">SUM(I287:I290)</f>
        <v>0</v>
      </c>
      <c r="J291" s="962">
        <f t="shared" si="52"/>
        <v>0.52</v>
      </c>
    </row>
    <row r="292" spans="1:10" ht="27.95" customHeight="1">
      <c r="A292" s="1749"/>
      <c r="B292" s="1749"/>
      <c r="C292" s="1761"/>
      <c r="D292" s="1762"/>
      <c r="E292" s="307"/>
      <c r="F292" s="308"/>
      <c r="G292" s="340"/>
      <c r="H292" s="1747"/>
      <c r="I292" s="1747"/>
      <c r="J292" s="47"/>
    </row>
    <row r="293" spans="1:10" ht="27.95" customHeight="1">
      <c r="A293" s="1748"/>
      <c r="B293" s="2693" t="s">
        <v>1394</v>
      </c>
      <c r="C293" s="2694"/>
      <c r="D293" s="2695"/>
      <c r="E293" s="307" t="s">
        <v>24</v>
      </c>
      <c r="F293" s="308" t="s">
        <v>43</v>
      </c>
      <c r="G293" s="308" t="s">
        <v>44</v>
      </c>
      <c r="H293" s="1747"/>
      <c r="I293" s="1747"/>
      <c r="J293" s="47"/>
    </row>
    <row r="294" spans="1:10" ht="27.95" customHeight="1">
      <c r="A294" s="1748"/>
      <c r="B294" s="2685" t="s">
        <v>804</v>
      </c>
      <c r="C294" s="2686"/>
      <c r="D294" s="2687"/>
      <c r="E294" s="307" t="s">
        <v>45</v>
      </c>
      <c r="F294" s="308"/>
      <c r="G294" s="411" t="s">
        <v>46</v>
      </c>
      <c r="H294" s="1747"/>
      <c r="I294" s="1747"/>
      <c r="J294" s="47"/>
    </row>
    <row r="295" spans="1:10" ht="27.95" customHeight="1">
      <c r="A295" s="1749"/>
      <c r="B295" s="2685" t="s">
        <v>805</v>
      </c>
      <c r="C295" s="2686"/>
      <c r="D295" s="2687"/>
      <c r="E295" s="307" t="s">
        <v>44</v>
      </c>
      <c r="F295" s="308"/>
      <c r="G295" s="411"/>
      <c r="H295" s="1747"/>
      <c r="I295" s="1747"/>
      <c r="J295" s="47"/>
    </row>
    <row r="296" spans="1:10" ht="27.95" customHeight="1">
      <c r="A296" s="1763"/>
      <c r="B296" s="2685" t="s">
        <v>806</v>
      </c>
      <c r="C296" s="2686"/>
      <c r="D296" s="2687"/>
      <c r="E296" s="1764"/>
      <c r="F296" s="1765"/>
      <c r="G296" s="1766"/>
      <c r="H296" s="203"/>
      <c r="I296" s="203"/>
      <c r="J296" s="203"/>
    </row>
    <row r="297" spans="1:10" ht="27.95" customHeight="1">
      <c r="A297" s="1767"/>
      <c r="B297" s="2685" t="s">
        <v>807</v>
      </c>
      <c r="C297" s="2686" t="s">
        <v>323</v>
      </c>
      <c r="D297" s="2687"/>
      <c r="E297" s="1768"/>
      <c r="F297" s="1769"/>
      <c r="G297" s="1770"/>
      <c r="H297" s="203"/>
      <c r="I297" s="203"/>
      <c r="J297" s="203"/>
    </row>
    <row r="298" spans="1:10" ht="27.95" customHeight="1">
      <c r="A298" s="1763"/>
      <c r="B298" s="2685" t="s">
        <v>808</v>
      </c>
      <c r="C298" s="2686" t="s">
        <v>272</v>
      </c>
      <c r="D298" s="2687"/>
      <c r="E298" s="1768"/>
      <c r="F298" s="1769"/>
      <c r="G298" s="1770"/>
      <c r="H298" s="203"/>
      <c r="I298" s="203"/>
      <c r="J298" s="203"/>
    </row>
    <row r="299" spans="1:10" ht="27.95" customHeight="1">
      <c r="A299" s="1763"/>
      <c r="B299" s="2685" t="s">
        <v>809</v>
      </c>
      <c r="C299" s="2686"/>
      <c r="D299" s="2687"/>
      <c r="E299" s="1768"/>
      <c r="F299" s="1769"/>
      <c r="G299" s="1770"/>
      <c r="H299" s="203"/>
      <c r="I299" s="203"/>
      <c r="J299" s="203"/>
    </row>
    <row r="300" spans="1:10" ht="27.95" customHeight="1">
      <c r="A300" s="1763"/>
      <c r="B300" s="1958" t="s">
        <v>810</v>
      </c>
      <c r="C300" s="1959"/>
      <c r="D300" s="1960"/>
      <c r="E300" s="1768"/>
      <c r="F300" s="1769"/>
      <c r="G300" s="1770"/>
      <c r="H300" s="203"/>
      <c r="I300" s="203"/>
      <c r="J300" s="203"/>
    </row>
    <row r="301" spans="1:10" ht="27.95" customHeight="1">
      <c r="A301" s="1763"/>
      <c r="B301" s="2685" t="s">
        <v>811</v>
      </c>
      <c r="C301" s="2686"/>
      <c r="D301" s="2687"/>
      <c r="E301" s="1768"/>
      <c r="F301" s="1769"/>
      <c r="G301" s="1770"/>
      <c r="H301" s="203"/>
      <c r="I301" s="203"/>
      <c r="J301" s="203"/>
    </row>
    <row r="302" spans="1:10" ht="27.95" customHeight="1">
      <c r="A302" s="1763"/>
      <c r="B302" s="1958" t="s">
        <v>812</v>
      </c>
      <c r="C302" s="1959"/>
      <c r="D302" s="1960"/>
      <c r="E302" s="1768"/>
      <c r="F302" s="1769"/>
      <c r="G302" s="1770"/>
      <c r="H302" s="203"/>
      <c r="I302" s="203"/>
      <c r="J302" s="203"/>
    </row>
    <row r="303" spans="1:10" ht="27.95" customHeight="1">
      <c r="A303" s="1763"/>
      <c r="B303" s="1958" t="s">
        <v>813</v>
      </c>
      <c r="C303" s="1959"/>
      <c r="D303" s="1960"/>
      <c r="E303" s="1768"/>
      <c r="F303" s="1769"/>
      <c r="G303" s="1770"/>
      <c r="H303" s="203"/>
      <c r="I303" s="203"/>
      <c r="J303" s="203"/>
    </row>
    <row r="304" spans="1:10" ht="27.95" customHeight="1">
      <c r="A304" s="1763"/>
      <c r="B304" s="1958" t="s">
        <v>814</v>
      </c>
      <c r="C304" s="1959"/>
      <c r="D304" s="1960"/>
      <c r="E304" s="1768"/>
      <c r="F304" s="1769"/>
      <c r="G304" s="1770"/>
      <c r="H304" s="203"/>
      <c r="I304" s="203"/>
      <c r="J304" s="203"/>
    </row>
    <row r="305" spans="1:10" ht="27.95" customHeight="1">
      <c r="A305" s="1763"/>
      <c r="B305" s="1958" t="s">
        <v>815</v>
      </c>
      <c r="C305" s="1959"/>
      <c r="D305" s="1960"/>
      <c r="E305" s="1768"/>
      <c r="F305" s="1769"/>
      <c r="G305" s="1770"/>
      <c r="H305" s="203"/>
      <c r="I305" s="203"/>
      <c r="J305" s="203"/>
    </row>
    <row r="306" spans="1:10" ht="27.95" customHeight="1">
      <c r="A306" s="1763"/>
      <c r="B306" s="1958" t="s">
        <v>816</v>
      </c>
      <c r="C306" s="1959"/>
      <c r="D306" s="1960"/>
      <c r="E306" s="1768"/>
      <c r="F306" s="1769"/>
      <c r="G306" s="1770"/>
      <c r="H306" s="203"/>
      <c r="I306" s="203"/>
      <c r="J306" s="203"/>
    </row>
    <row r="307" spans="1:10" ht="27.95" customHeight="1">
      <c r="A307" s="1763"/>
      <c r="B307" s="1958" t="s">
        <v>817</v>
      </c>
      <c r="C307" s="1959"/>
      <c r="D307" s="1960"/>
      <c r="E307" s="1768"/>
      <c r="F307" s="1769"/>
      <c r="G307" s="1770"/>
      <c r="H307" s="203"/>
      <c r="I307" s="203"/>
      <c r="J307" s="203"/>
    </row>
    <row r="308" spans="1:10" ht="27.95" customHeight="1">
      <c r="A308" s="161"/>
      <c r="B308" s="1958" t="s">
        <v>818</v>
      </c>
      <c r="C308" s="1188"/>
      <c r="D308" s="1189"/>
      <c r="E308" s="1769"/>
      <c r="F308" s="1771"/>
      <c r="G308" s="1772"/>
      <c r="H308" s="5"/>
      <c r="I308" s="6"/>
      <c r="J308" s="47"/>
    </row>
    <row r="309" spans="1:10" ht="27.95" customHeight="1">
      <c r="A309" s="47"/>
      <c r="B309" s="1958" t="s">
        <v>819</v>
      </c>
      <c r="C309" s="1773"/>
      <c r="D309" s="1395"/>
      <c r="E309" s="1774"/>
      <c r="F309" s="1774"/>
      <c r="G309" s="47"/>
      <c r="H309" s="1704"/>
      <c r="I309" s="47"/>
      <c r="J309" s="47"/>
    </row>
    <row r="310" spans="1:10" ht="27.95" customHeight="1">
      <c r="A310" s="2380"/>
      <c r="B310" s="2381"/>
      <c r="C310" s="2382"/>
      <c r="D310" s="2383"/>
      <c r="E310" s="2384"/>
      <c r="F310" s="2384"/>
      <c r="G310" s="2380"/>
      <c r="H310" s="2385"/>
      <c r="I310" s="2380"/>
      <c r="J310" s="2380"/>
    </row>
    <row r="311" spans="1:10" ht="27.95" customHeight="1">
      <c r="A311" s="2378" t="s">
        <v>1395</v>
      </c>
      <c r="B311" s="2386" t="s">
        <v>820</v>
      </c>
      <c r="C311" s="2387"/>
      <c r="D311" s="2388"/>
      <c r="E311" s="2389"/>
      <c r="F311" s="2389"/>
      <c r="G311" s="1416"/>
      <c r="H311" s="2390"/>
      <c r="I311" s="1416"/>
      <c r="J311" s="1416"/>
    </row>
    <row r="312" spans="1:10" ht="27.95" customHeight="1">
      <c r="A312" s="1744"/>
      <c r="B312" s="1958" t="s">
        <v>821</v>
      </c>
      <c r="C312" s="1773"/>
      <c r="D312" s="1395"/>
      <c r="E312" s="1774"/>
      <c r="F312" s="1774"/>
      <c r="G312" s="47"/>
      <c r="H312" s="1704"/>
      <c r="I312" s="47"/>
      <c r="J312" s="47"/>
    </row>
    <row r="313" spans="1:10" ht="27.95" customHeight="1">
      <c r="A313" s="47"/>
      <c r="B313" s="1958" t="s">
        <v>822</v>
      </c>
      <c r="C313" s="1773"/>
      <c r="D313" s="1395"/>
      <c r="E313" s="1774"/>
      <c r="F313" s="1774"/>
      <c r="G313" s="47"/>
      <c r="H313" s="1704"/>
      <c r="I313" s="47"/>
      <c r="J313" s="47"/>
    </row>
    <row r="314" spans="1:10" ht="27.95" customHeight="1">
      <c r="A314" s="47"/>
      <c r="B314" s="1958" t="s">
        <v>823</v>
      </c>
      <c r="C314" s="1773"/>
      <c r="D314" s="1395"/>
      <c r="E314" s="1774"/>
      <c r="F314" s="1774"/>
      <c r="G314" s="47"/>
      <c r="H314" s="1704"/>
      <c r="I314" s="47"/>
      <c r="J314" s="47"/>
    </row>
    <row r="315" spans="1:10" ht="27.95" customHeight="1">
      <c r="A315" s="47"/>
      <c r="B315" s="1958" t="s">
        <v>824</v>
      </c>
      <c r="C315" s="1773"/>
      <c r="D315" s="1395"/>
      <c r="E315" s="1774"/>
      <c r="F315" s="1774"/>
      <c r="G315" s="47"/>
      <c r="H315" s="1704"/>
      <c r="I315" s="47"/>
      <c r="J315" s="47"/>
    </row>
    <row r="316" spans="1:10" ht="27.95" customHeight="1">
      <c r="A316" s="47"/>
      <c r="B316" s="1958" t="s">
        <v>825</v>
      </c>
      <c r="C316" s="1773"/>
      <c r="D316" s="1395"/>
      <c r="E316" s="1774"/>
      <c r="F316" s="1774"/>
      <c r="G316" s="47"/>
      <c r="H316" s="1704"/>
      <c r="I316" s="47"/>
      <c r="J316" s="47"/>
    </row>
    <row r="317" spans="1:10" ht="27.95" customHeight="1">
      <c r="A317" s="1775"/>
      <c r="B317" s="1776" t="s">
        <v>826</v>
      </c>
      <c r="C317" s="1757"/>
      <c r="D317" s="1758"/>
      <c r="E317" s="1777"/>
      <c r="F317" s="1777"/>
      <c r="G317" s="1775"/>
      <c r="H317" s="1778"/>
      <c r="I317" s="1775"/>
      <c r="J317" s="1775"/>
    </row>
    <row r="318" spans="1:10" ht="27.95" customHeight="1">
      <c r="A318" s="1775"/>
      <c r="B318" s="1776" t="s">
        <v>827</v>
      </c>
      <c r="C318" s="1776"/>
      <c r="D318" s="1776"/>
      <c r="E318" s="1777"/>
      <c r="F318" s="1777"/>
      <c r="G318" s="1775"/>
      <c r="H318" s="1778"/>
      <c r="I318" s="1775"/>
      <c r="J318" s="1775"/>
    </row>
    <row r="319" spans="1:10" ht="27.95" customHeight="1">
      <c r="A319" s="47"/>
      <c r="B319" s="1958" t="s">
        <v>828</v>
      </c>
      <c r="C319" s="1773"/>
      <c r="D319" s="1395"/>
      <c r="E319" s="1774"/>
      <c r="F319" s="1774"/>
      <c r="G319" s="47"/>
      <c r="H319" s="1704"/>
      <c r="I319" s="47"/>
      <c r="J319" s="47"/>
    </row>
    <row r="320" spans="1:10" ht="27.95" customHeight="1">
      <c r="A320" s="47"/>
      <c r="B320" s="1958" t="s">
        <v>829</v>
      </c>
      <c r="C320" s="1773"/>
      <c r="D320" s="1395"/>
      <c r="E320" s="1774"/>
      <c r="F320" s="1774"/>
      <c r="G320" s="47"/>
      <c r="H320" s="1704"/>
      <c r="I320" s="47"/>
      <c r="J320" s="47"/>
    </row>
    <row r="321" spans="1:10" ht="27.95" customHeight="1">
      <c r="A321" s="47"/>
      <c r="B321" s="1958" t="s">
        <v>830</v>
      </c>
      <c r="C321" s="1773"/>
      <c r="D321" s="1395"/>
      <c r="E321" s="307" t="s">
        <v>24</v>
      </c>
      <c r="F321" s="308" t="s">
        <v>43</v>
      </c>
      <c r="G321" s="308" t="s">
        <v>44</v>
      </c>
      <c r="H321" s="1704"/>
      <c r="I321" s="47"/>
      <c r="J321" s="47"/>
    </row>
    <row r="322" spans="1:10" ht="27.95" customHeight="1">
      <c r="A322" s="47"/>
      <c r="B322" s="1958"/>
      <c r="C322" s="1773"/>
      <c r="D322" s="1395"/>
      <c r="E322" s="307" t="s">
        <v>45</v>
      </c>
      <c r="F322" s="308"/>
      <c r="G322" s="411" t="s">
        <v>46</v>
      </c>
      <c r="H322" s="1704"/>
      <c r="I322" s="47"/>
      <c r="J322" s="47"/>
    </row>
    <row r="323" spans="1:10" ht="27.95" customHeight="1">
      <c r="A323" s="47"/>
      <c r="B323" s="1755" t="s">
        <v>321</v>
      </c>
      <c r="C323" s="1956"/>
      <c r="D323" s="1957"/>
      <c r="E323" s="307" t="s">
        <v>44</v>
      </c>
      <c r="F323" s="308"/>
      <c r="G323" s="411"/>
      <c r="H323" s="962">
        <v>0.31</v>
      </c>
      <c r="I323" s="962">
        <v>0</v>
      </c>
      <c r="J323" s="962">
        <f t="shared" ref="J323:J326" si="53">SUM(H323:I323)</f>
        <v>0.31</v>
      </c>
    </row>
    <row r="324" spans="1:10" ht="27.95" customHeight="1">
      <c r="A324" s="47"/>
      <c r="B324" s="1755" t="s">
        <v>322</v>
      </c>
      <c r="C324" s="2683" t="s">
        <v>831</v>
      </c>
      <c r="D324" s="2684"/>
      <c r="E324" s="1774"/>
      <c r="F324" s="1774"/>
      <c r="G324" s="47"/>
      <c r="H324" s="962">
        <v>0.31</v>
      </c>
      <c r="I324" s="962">
        <v>0</v>
      </c>
      <c r="J324" s="962">
        <f t="shared" si="53"/>
        <v>0.31</v>
      </c>
    </row>
    <row r="325" spans="1:10" ht="27.95" customHeight="1">
      <c r="A325" s="47"/>
      <c r="B325" s="1755" t="s">
        <v>324</v>
      </c>
      <c r="C325" s="2683"/>
      <c r="D325" s="2684"/>
      <c r="E325" s="1774"/>
      <c r="F325" s="1774"/>
      <c r="G325" s="47"/>
      <c r="H325" s="962">
        <v>0.31</v>
      </c>
      <c r="I325" s="962">
        <v>0</v>
      </c>
      <c r="J325" s="962">
        <f t="shared" si="53"/>
        <v>0.31</v>
      </c>
    </row>
    <row r="326" spans="1:10" ht="27.95" customHeight="1">
      <c r="A326" s="47"/>
      <c r="B326" s="2685" t="s">
        <v>267</v>
      </c>
      <c r="C326" s="2686"/>
      <c r="D326" s="2687"/>
      <c r="E326" s="1774"/>
      <c r="F326" s="1774"/>
      <c r="G326" s="47"/>
      <c r="H326" s="962">
        <v>0.13</v>
      </c>
      <c r="I326" s="962">
        <v>0</v>
      </c>
      <c r="J326" s="962">
        <f t="shared" si="53"/>
        <v>0.13</v>
      </c>
    </row>
    <row r="327" spans="1:10" ht="27.95" customHeight="1">
      <c r="A327" s="47"/>
      <c r="B327" s="1187" t="s">
        <v>221</v>
      </c>
      <c r="C327" s="1773"/>
      <c r="D327" s="1395"/>
      <c r="E327" s="1774"/>
      <c r="F327" s="1774"/>
      <c r="G327" s="47"/>
      <c r="H327" s="962">
        <f>SUM(H323:H326)</f>
        <v>1.06</v>
      </c>
      <c r="I327" s="962">
        <f t="shared" ref="I327:J327" si="54">SUM(I323:I326)</f>
        <v>0</v>
      </c>
      <c r="J327" s="962">
        <f t="shared" si="54"/>
        <v>1.06</v>
      </c>
    </row>
    <row r="328" spans="1:10" ht="27.95" customHeight="1">
      <c r="A328" s="47"/>
      <c r="B328" s="1187"/>
      <c r="C328" s="1773"/>
      <c r="D328" s="1395"/>
      <c r="E328" s="1774"/>
      <c r="F328" s="1774"/>
      <c r="G328" s="47"/>
      <c r="H328" s="1606"/>
      <c r="I328" s="962"/>
      <c r="J328" s="962"/>
    </row>
    <row r="329" spans="1:10" ht="27.95" customHeight="1">
      <c r="A329" s="559"/>
      <c r="B329" s="1339"/>
      <c r="C329" s="1779"/>
      <c r="D329" s="1340"/>
      <c r="E329" s="313"/>
      <c r="F329" s="196"/>
      <c r="G329" s="313"/>
      <c r="H329" s="957"/>
      <c r="I329" s="954"/>
      <c r="J329" s="954"/>
    </row>
    <row r="330" spans="1:10" ht="27.95" customHeight="1">
      <c r="A330" s="1780" t="s">
        <v>1396</v>
      </c>
      <c r="B330" s="1928" t="s">
        <v>1397</v>
      </c>
      <c r="C330" s="1929"/>
      <c r="D330" s="1781"/>
      <c r="E330" s="196" t="s">
        <v>24</v>
      </c>
      <c r="F330" s="196" t="s">
        <v>123</v>
      </c>
      <c r="G330" s="196" t="s">
        <v>44</v>
      </c>
      <c r="H330" s="6"/>
      <c r="I330" s="47"/>
      <c r="J330" s="47"/>
    </row>
    <row r="331" spans="1:10" ht="27.95" customHeight="1">
      <c r="A331" s="1780" t="s">
        <v>1206</v>
      </c>
      <c r="B331" s="1928" t="s">
        <v>170</v>
      </c>
      <c r="C331" s="1929"/>
      <c r="D331" s="1781"/>
      <c r="E331" s="196" t="s">
        <v>45</v>
      </c>
      <c r="F331" s="196"/>
      <c r="G331" s="196" t="s">
        <v>46</v>
      </c>
      <c r="H331" s="6"/>
      <c r="I331" s="47"/>
      <c r="J331" s="47"/>
    </row>
    <row r="332" spans="1:10" ht="27.95" customHeight="1">
      <c r="A332" s="1782" t="s">
        <v>890</v>
      </c>
      <c r="B332" s="1899" t="s">
        <v>171</v>
      </c>
      <c r="C332" s="1783">
        <v>1</v>
      </c>
      <c r="D332" s="1784" t="s">
        <v>127</v>
      </c>
      <c r="E332" s="196" t="s">
        <v>44</v>
      </c>
      <c r="F332" s="196"/>
      <c r="G332" s="196"/>
      <c r="H332" s="203">
        <v>0</v>
      </c>
      <c r="I332" s="203">
        <v>0</v>
      </c>
      <c r="J332" s="203">
        <f>SUM(H332:I332)</f>
        <v>0</v>
      </c>
    </row>
    <row r="333" spans="1:10" ht="27.95" customHeight="1">
      <c r="A333" s="294"/>
      <c r="B333" s="1899" t="s">
        <v>172</v>
      </c>
      <c r="C333" s="1783">
        <v>1</v>
      </c>
      <c r="D333" s="1784" t="s">
        <v>127</v>
      </c>
      <c r="E333" s="368"/>
      <c r="F333" s="368"/>
      <c r="G333" s="368"/>
      <c r="H333" s="203">
        <v>0</v>
      </c>
      <c r="I333" s="203">
        <v>0</v>
      </c>
      <c r="J333" s="203">
        <f t="shared" ref="J333:J335" si="55">SUM(H333:I333)</f>
        <v>0</v>
      </c>
    </row>
    <row r="334" spans="1:10" ht="27.95" customHeight="1">
      <c r="A334" s="294"/>
      <c r="B334" s="1899" t="s">
        <v>173</v>
      </c>
      <c r="C334" s="1783">
        <v>1</v>
      </c>
      <c r="D334" s="1784" t="s">
        <v>127</v>
      </c>
      <c r="E334" s="368"/>
      <c r="F334" s="368"/>
      <c r="G334" s="368"/>
      <c r="H334" s="203">
        <v>0</v>
      </c>
      <c r="I334" s="203">
        <v>0</v>
      </c>
      <c r="J334" s="203">
        <f t="shared" si="55"/>
        <v>0</v>
      </c>
    </row>
    <row r="335" spans="1:10" ht="27.95" customHeight="1">
      <c r="A335" s="294"/>
      <c r="B335" s="1899" t="s">
        <v>218</v>
      </c>
      <c r="C335" s="1783">
        <v>3</v>
      </c>
      <c r="D335" s="1784" t="s">
        <v>127</v>
      </c>
      <c r="E335" s="368"/>
      <c r="F335" s="368"/>
      <c r="G335" s="368"/>
      <c r="H335" s="203">
        <f>SUM(H332:H334)</f>
        <v>0</v>
      </c>
      <c r="I335" s="203">
        <f t="shared" ref="I335" si="56">SUM(I332:I334)</f>
        <v>0</v>
      </c>
      <c r="J335" s="203">
        <f t="shared" si="55"/>
        <v>0</v>
      </c>
    </row>
    <row r="336" spans="1:10" ht="27.95" customHeight="1">
      <c r="A336" s="294"/>
      <c r="B336" s="1725" t="s">
        <v>174</v>
      </c>
      <c r="C336" s="1783"/>
      <c r="D336" s="1784"/>
      <c r="E336" s="368"/>
      <c r="F336" s="368"/>
      <c r="G336" s="368"/>
      <c r="H336" s="203"/>
      <c r="I336" s="203"/>
      <c r="J336" s="203"/>
    </row>
    <row r="337" spans="1:10" ht="27.95" customHeight="1">
      <c r="A337" s="294"/>
      <c r="B337" s="1725"/>
      <c r="C337" s="1783"/>
      <c r="D337" s="1784"/>
      <c r="E337" s="368"/>
      <c r="F337" s="368"/>
      <c r="G337" s="368"/>
      <c r="H337" s="203"/>
      <c r="I337" s="203"/>
      <c r="J337" s="203"/>
    </row>
    <row r="338" spans="1:10" ht="27.95" customHeight="1">
      <c r="A338" s="294"/>
      <c r="B338" s="1725"/>
      <c r="C338" s="1783"/>
      <c r="D338" s="1784"/>
      <c r="E338" s="368"/>
      <c r="F338" s="368"/>
      <c r="G338" s="368"/>
      <c r="H338" s="203"/>
      <c r="I338" s="203"/>
      <c r="J338" s="203"/>
    </row>
    <row r="339" spans="1:10" ht="27.95" customHeight="1">
      <c r="A339" s="294"/>
      <c r="B339" s="1725"/>
      <c r="C339" s="1783"/>
      <c r="D339" s="1784"/>
      <c r="E339" s="368"/>
      <c r="F339" s="368"/>
      <c r="G339" s="368"/>
      <c r="H339" s="203"/>
      <c r="I339" s="203"/>
      <c r="J339" s="203"/>
    </row>
    <row r="340" spans="1:10" ht="27.95" customHeight="1">
      <c r="A340" s="294"/>
      <c r="B340" s="1725"/>
      <c r="C340" s="1783"/>
      <c r="D340" s="1784"/>
      <c r="E340" s="368"/>
      <c r="F340" s="368"/>
      <c r="G340" s="368"/>
      <c r="H340" s="203"/>
      <c r="I340" s="203"/>
      <c r="J340" s="203"/>
    </row>
    <row r="341" spans="1:10" ht="27.95" customHeight="1">
      <c r="A341" s="2064"/>
      <c r="B341" s="2391"/>
      <c r="C341" s="2392"/>
      <c r="D341" s="2393"/>
      <c r="E341" s="2210"/>
      <c r="F341" s="2210"/>
      <c r="G341" s="2210"/>
      <c r="H341" s="204"/>
      <c r="I341" s="204"/>
      <c r="J341" s="204"/>
    </row>
    <row r="342" spans="1:10" ht="27.95" customHeight="1">
      <c r="A342" s="2394" t="s">
        <v>1396</v>
      </c>
      <c r="B342" s="2688" t="s">
        <v>1398</v>
      </c>
      <c r="C342" s="2689"/>
      <c r="D342" s="2690"/>
      <c r="E342" s="190" t="s">
        <v>24</v>
      </c>
      <c r="F342" s="190" t="s">
        <v>43</v>
      </c>
      <c r="G342" s="190" t="s">
        <v>44</v>
      </c>
      <c r="H342" s="23"/>
      <c r="I342" s="1416"/>
      <c r="J342" s="1416"/>
    </row>
    <row r="343" spans="1:10" ht="27.95" customHeight="1">
      <c r="A343" s="1780" t="s">
        <v>175</v>
      </c>
      <c r="B343" s="1961" t="s">
        <v>892</v>
      </c>
      <c r="C343" s="1962"/>
      <c r="D343" s="1963"/>
      <c r="E343" s="196" t="s">
        <v>45</v>
      </c>
      <c r="F343" s="196"/>
      <c r="G343" s="196" t="s">
        <v>46</v>
      </c>
      <c r="H343" s="6"/>
      <c r="I343" s="47"/>
      <c r="J343" s="47"/>
    </row>
    <row r="344" spans="1:10" ht="27.95" customHeight="1">
      <c r="A344" s="1782" t="s">
        <v>890</v>
      </c>
      <c r="B344" s="1899" t="s">
        <v>171</v>
      </c>
      <c r="C344" s="1785">
        <v>0.98</v>
      </c>
      <c r="D344" s="1784"/>
      <c r="E344" s="196" t="s">
        <v>44</v>
      </c>
      <c r="F344" s="196"/>
      <c r="G344" s="196"/>
      <c r="H344" s="247">
        <v>0</v>
      </c>
      <c r="I344" s="247">
        <v>0</v>
      </c>
      <c r="J344" s="247">
        <f>SUM(H344:I344)</f>
        <v>0</v>
      </c>
    </row>
    <row r="345" spans="1:10" ht="27.95" customHeight="1">
      <c r="A345" s="294"/>
      <c r="B345" s="1899" t="s">
        <v>172</v>
      </c>
      <c r="C345" s="1785">
        <v>0.98</v>
      </c>
      <c r="D345" s="1784" t="s">
        <v>176</v>
      </c>
      <c r="E345" s="196"/>
      <c r="F345" s="196"/>
      <c r="G345" s="196"/>
      <c r="H345" s="247">
        <v>5.0000000000000001E-3</v>
      </c>
      <c r="I345" s="247">
        <v>0</v>
      </c>
      <c r="J345" s="247">
        <f t="shared" ref="J345:J347" si="57">SUM(H345:I345)</f>
        <v>5.0000000000000001E-3</v>
      </c>
    </row>
    <row r="346" spans="1:10" ht="27.95" customHeight="1">
      <c r="A346" s="294"/>
      <c r="B346" s="1899" t="s">
        <v>173</v>
      </c>
      <c r="C346" s="1785">
        <v>0.98</v>
      </c>
      <c r="D346" s="1784"/>
      <c r="E346" s="340"/>
      <c r="F346" s="339"/>
      <c r="G346" s="192"/>
      <c r="H346" s="247">
        <v>0</v>
      </c>
      <c r="I346" s="247">
        <v>0</v>
      </c>
      <c r="J346" s="247">
        <f t="shared" si="57"/>
        <v>0</v>
      </c>
    </row>
    <row r="347" spans="1:10" ht="27.95" customHeight="1">
      <c r="A347" s="294"/>
      <c r="B347" s="1899" t="s">
        <v>376</v>
      </c>
      <c r="C347" s="1785">
        <v>0.98</v>
      </c>
      <c r="D347" s="1784"/>
      <c r="E347" s="340"/>
      <c r="F347" s="339"/>
      <c r="G347" s="192"/>
      <c r="H347" s="247">
        <f>SUM(H344:H346)</f>
        <v>5.0000000000000001E-3</v>
      </c>
      <c r="I347" s="247">
        <f t="shared" ref="I347" si="58">SUM(I344:I346)</f>
        <v>0</v>
      </c>
      <c r="J347" s="247">
        <f t="shared" si="57"/>
        <v>5.0000000000000001E-3</v>
      </c>
    </row>
    <row r="348" spans="1:10" ht="27.95" customHeight="1">
      <c r="A348" s="294"/>
      <c r="B348" s="1725" t="s">
        <v>177</v>
      </c>
      <c r="C348" s="1786"/>
      <c r="D348" s="1784"/>
      <c r="E348" s="198"/>
      <c r="F348" s="368"/>
      <c r="G348" s="368"/>
      <c r="H348" s="247"/>
      <c r="I348" s="247"/>
      <c r="J348" s="247"/>
    </row>
    <row r="349" spans="1:10" ht="27.95" customHeight="1">
      <c r="A349" s="294"/>
      <c r="B349" s="1725"/>
      <c r="C349" s="1786"/>
      <c r="D349" s="1784"/>
      <c r="E349" s="368"/>
      <c r="F349" s="368"/>
      <c r="G349" s="368"/>
      <c r="H349" s="970"/>
      <c r="I349" s="995"/>
      <c r="J349" s="995"/>
    </row>
    <row r="350" spans="1:10" ht="27.95" customHeight="1">
      <c r="A350" s="1787"/>
      <c r="B350" s="1788" t="s">
        <v>1399</v>
      </c>
      <c r="C350" s="1789"/>
      <c r="D350" s="1790"/>
      <c r="E350" s="196" t="s">
        <v>24</v>
      </c>
      <c r="F350" s="196" t="s">
        <v>123</v>
      </c>
      <c r="G350" s="196" t="s">
        <v>44</v>
      </c>
      <c r="H350" s="970"/>
      <c r="I350" s="995"/>
      <c r="J350" s="995"/>
    </row>
    <row r="351" spans="1:10" ht="27.95" customHeight="1">
      <c r="A351" s="1787"/>
      <c r="B351" s="1788" t="s">
        <v>896</v>
      </c>
      <c r="C351" s="1789"/>
      <c r="D351" s="1790"/>
      <c r="E351" s="196" t="s">
        <v>45</v>
      </c>
      <c r="F351" s="368"/>
      <c r="G351" s="196" t="s">
        <v>46</v>
      </c>
      <c r="H351" s="970"/>
      <c r="I351" s="995"/>
      <c r="J351" s="995"/>
    </row>
    <row r="352" spans="1:10" ht="27.95" customHeight="1">
      <c r="A352" s="294"/>
      <c r="B352" s="1788" t="s">
        <v>897</v>
      </c>
      <c r="C352" s="1789"/>
      <c r="D352" s="1790"/>
      <c r="E352" s="196" t="s">
        <v>44</v>
      </c>
      <c r="F352" s="368"/>
      <c r="G352" s="368"/>
      <c r="H352" s="970"/>
      <c r="I352" s="995"/>
      <c r="J352" s="995"/>
    </row>
    <row r="353" spans="1:10" ht="27.95" customHeight="1">
      <c r="A353" s="294"/>
      <c r="B353" s="1187" t="s">
        <v>171</v>
      </c>
      <c r="C353" s="1791">
        <v>3</v>
      </c>
      <c r="D353" s="1790" t="s">
        <v>343</v>
      </c>
      <c r="E353" s="368"/>
      <c r="F353" s="368"/>
      <c r="G353" s="368"/>
      <c r="H353" s="203">
        <v>0</v>
      </c>
      <c r="I353" s="203">
        <v>0</v>
      </c>
      <c r="J353" s="203">
        <f>SUM(H353:I353)</f>
        <v>0</v>
      </c>
    </row>
    <row r="354" spans="1:10" ht="27.95" customHeight="1">
      <c r="A354" s="294"/>
      <c r="B354" s="1187" t="s">
        <v>172</v>
      </c>
      <c r="C354" s="1791">
        <v>3</v>
      </c>
      <c r="D354" s="1790" t="s">
        <v>343</v>
      </c>
      <c r="E354" s="368"/>
      <c r="F354" s="368"/>
      <c r="G354" s="368"/>
      <c r="H354" s="203">
        <v>0</v>
      </c>
      <c r="I354" s="203">
        <v>0</v>
      </c>
      <c r="J354" s="203">
        <f t="shared" ref="J354:J356" si="59">SUM(H354:I354)</f>
        <v>0</v>
      </c>
    </row>
    <row r="355" spans="1:10" ht="27.95" customHeight="1">
      <c r="A355" s="294"/>
      <c r="B355" s="1187" t="s">
        <v>173</v>
      </c>
      <c r="C355" s="1791">
        <v>4</v>
      </c>
      <c r="D355" s="1790" t="s">
        <v>343</v>
      </c>
      <c r="E355" s="368"/>
      <c r="F355" s="368"/>
      <c r="G355" s="368"/>
      <c r="H355" s="203">
        <v>0</v>
      </c>
      <c r="I355" s="203">
        <v>0</v>
      </c>
      <c r="J355" s="203">
        <f t="shared" si="59"/>
        <v>0</v>
      </c>
    </row>
    <row r="356" spans="1:10" ht="27.95" customHeight="1">
      <c r="A356" s="294"/>
      <c r="B356" s="1792" t="s">
        <v>46</v>
      </c>
      <c r="C356" s="1791">
        <v>3</v>
      </c>
      <c r="D356" s="1790" t="s">
        <v>343</v>
      </c>
      <c r="E356" s="368"/>
      <c r="F356" s="368"/>
      <c r="G356" s="368"/>
      <c r="H356" s="203">
        <f>SUM(H353:H355)</f>
        <v>0</v>
      </c>
      <c r="I356" s="203">
        <f t="shared" ref="I356" si="60">SUM(I353:I355)</f>
        <v>0</v>
      </c>
      <c r="J356" s="203">
        <f t="shared" si="59"/>
        <v>0</v>
      </c>
    </row>
    <row r="357" spans="1:10" ht="27.95" customHeight="1">
      <c r="A357" s="294"/>
      <c r="B357" s="1187" t="s">
        <v>376</v>
      </c>
      <c r="C357" s="1791">
        <v>13</v>
      </c>
      <c r="D357" s="1790" t="s">
        <v>343</v>
      </c>
      <c r="E357" s="368"/>
      <c r="F357" s="368"/>
      <c r="G357" s="368"/>
      <c r="H357" s="203">
        <v>0</v>
      </c>
      <c r="I357" s="203">
        <v>0</v>
      </c>
      <c r="J357" s="203">
        <f>SUM(H357:I357)</f>
        <v>0</v>
      </c>
    </row>
    <row r="358" spans="1:10" ht="27.95" customHeight="1">
      <c r="A358" s="294"/>
      <c r="B358" s="1793" t="s">
        <v>174</v>
      </c>
      <c r="C358" s="1789"/>
      <c r="D358" s="1790"/>
      <c r="E358" s="368"/>
      <c r="F358" s="368"/>
      <c r="G358" s="368"/>
      <c r="H358" s="970"/>
      <c r="I358" s="995"/>
      <c r="J358" s="995"/>
    </row>
    <row r="359" spans="1:10" ht="27.95" customHeight="1">
      <c r="A359" s="294"/>
      <c r="B359" s="1794"/>
      <c r="C359" s="1786"/>
      <c r="D359" s="1784"/>
      <c r="E359" s="368"/>
      <c r="F359" s="368"/>
      <c r="G359" s="368"/>
      <c r="H359" s="970"/>
      <c r="I359" s="995"/>
      <c r="J359" s="995"/>
    </row>
    <row r="360" spans="1:10" ht="27.95" customHeight="1">
      <c r="A360" s="1787"/>
      <c r="B360" s="1788" t="s">
        <v>1400</v>
      </c>
      <c r="C360" s="1789"/>
      <c r="D360" s="1790"/>
      <c r="E360" s="196" t="s">
        <v>24</v>
      </c>
      <c r="F360" s="196" t="s">
        <v>123</v>
      </c>
      <c r="G360" s="196" t="s">
        <v>44</v>
      </c>
      <c r="H360" s="970"/>
      <c r="I360" s="995"/>
      <c r="J360" s="995"/>
    </row>
    <row r="361" spans="1:10" ht="27.95" customHeight="1">
      <c r="A361" s="1787"/>
      <c r="B361" s="1788" t="s">
        <v>900</v>
      </c>
      <c r="C361" s="1789"/>
      <c r="D361" s="1790"/>
      <c r="E361" s="196" t="s">
        <v>45</v>
      </c>
      <c r="F361" s="368"/>
      <c r="G361" s="196" t="s">
        <v>46</v>
      </c>
      <c r="H361" s="970"/>
      <c r="I361" s="995"/>
      <c r="J361" s="995"/>
    </row>
    <row r="362" spans="1:10" ht="27.95" customHeight="1">
      <c r="A362" s="294"/>
      <c r="B362" s="1187" t="s">
        <v>171</v>
      </c>
      <c r="C362" s="1791">
        <v>10</v>
      </c>
      <c r="D362" s="1790" t="s">
        <v>343</v>
      </c>
      <c r="E362" s="196" t="s">
        <v>44</v>
      </c>
      <c r="F362" s="368"/>
      <c r="G362" s="368"/>
      <c r="H362" s="203">
        <v>0</v>
      </c>
      <c r="I362" s="203">
        <v>0</v>
      </c>
      <c r="J362" s="203">
        <f>SUM(H362:I362)</f>
        <v>0</v>
      </c>
    </row>
    <row r="363" spans="1:10" ht="27.95" customHeight="1">
      <c r="A363" s="294"/>
      <c r="B363" s="1187" t="s">
        <v>172</v>
      </c>
      <c r="C363" s="1791">
        <v>10</v>
      </c>
      <c r="D363" s="1790" t="s">
        <v>343</v>
      </c>
      <c r="E363" s="368"/>
      <c r="F363" s="368"/>
      <c r="G363" s="368"/>
      <c r="H363" s="203">
        <v>0</v>
      </c>
      <c r="I363" s="203">
        <v>0</v>
      </c>
      <c r="J363" s="203">
        <f t="shared" ref="J363:J365" si="61">SUM(H363:I363)</f>
        <v>0</v>
      </c>
    </row>
    <row r="364" spans="1:10" ht="27.95" customHeight="1">
      <c r="A364" s="294"/>
      <c r="B364" s="1187" t="s">
        <v>173</v>
      </c>
      <c r="C364" s="1791">
        <v>10</v>
      </c>
      <c r="D364" s="1790" t="s">
        <v>343</v>
      </c>
      <c r="E364" s="368"/>
      <c r="F364" s="368"/>
      <c r="G364" s="368"/>
      <c r="H364" s="203">
        <v>0</v>
      </c>
      <c r="I364" s="203">
        <v>0</v>
      </c>
      <c r="J364" s="203">
        <f t="shared" si="61"/>
        <v>0</v>
      </c>
    </row>
    <row r="365" spans="1:10" ht="27.95" customHeight="1">
      <c r="A365" s="294"/>
      <c r="B365" s="1792" t="s">
        <v>46</v>
      </c>
      <c r="C365" s="1791">
        <v>2</v>
      </c>
      <c r="D365" s="1790" t="s">
        <v>343</v>
      </c>
      <c r="E365" s="368"/>
      <c r="F365" s="368"/>
      <c r="G365" s="368"/>
      <c r="H365" s="203">
        <f>SUM(H362:H364)</f>
        <v>0</v>
      </c>
      <c r="I365" s="203">
        <f t="shared" ref="I365" si="62">SUM(I362:I364)</f>
        <v>0</v>
      </c>
      <c r="J365" s="203">
        <f t="shared" si="61"/>
        <v>0</v>
      </c>
    </row>
    <row r="366" spans="1:10" ht="27.95" customHeight="1">
      <c r="A366" s="294"/>
      <c r="B366" s="1187" t="s">
        <v>376</v>
      </c>
      <c r="C366" s="1791">
        <v>32</v>
      </c>
      <c r="D366" s="1790" t="s">
        <v>343</v>
      </c>
      <c r="E366" s="368"/>
      <c r="F366" s="368"/>
      <c r="G366" s="368"/>
      <c r="H366" s="203">
        <v>0</v>
      </c>
      <c r="I366" s="203">
        <v>0</v>
      </c>
      <c r="J366" s="203">
        <f>SUM(H366:I366)</f>
        <v>0</v>
      </c>
    </row>
    <row r="367" spans="1:10" ht="27.95" customHeight="1">
      <c r="A367" s="294"/>
      <c r="B367" s="1793" t="s">
        <v>174</v>
      </c>
      <c r="C367" s="1789"/>
      <c r="D367" s="1790"/>
      <c r="E367" s="368"/>
      <c r="F367" s="368"/>
      <c r="G367" s="368"/>
      <c r="H367" s="970"/>
      <c r="I367" s="995"/>
      <c r="J367" s="995"/>
    </row>
    <row r="368" spans="1:10" ht="27.95" customHeight="1">
      <c r="A368" s="294"/>
      <c r="B368" s="1794"/>
      <c r="C368" s="1786"/>
      <c r="D368" s="1784"/>
      <c r="E368" s="368"/>
      <c r="F368" s="368"/>
      <c r="G368" s="368"/>
      <c r="H368" s="970"/>
      <c r="I368" s="995"/>
      <c r="J368" s="995"/>
    </row>
    <row r="369" spans="1:10" ht="27.95" customHeight="1">
      <c r="A369" s="294"/>
      <c r="B369" s="1794"/>
      <c r="C369" s="1786"/>
      <c r="D369" s="1784"/>
      <c r="E369" s="368"/>
      <c r="F369" s="368"/>
      <c r="G369" s="368"/>
      <c r="H369" s="970"/>
      <c r="I369" s="995"/>
      <c r="J369" s="995"/>
    </row>
    <row r="370" spans="1:10" ht="27.95" customHeight="1">
      <c r="A370" s="294"/>
      <c r="B370" s="1794"/>
      <c r="C370" s="1786"/>
      <c r="D370" s="1784"/>
      <c r="E370" s="368"/>
      <c r="F370" s="368"/>
      <c r="G370" s="368"/>
      <c r="H370" s="970"/>
      <c r="I370" s="995"/>
      <c r="J370" s="995"/>
    </row>
    <row r="371" spans="1:10" ht="27.95" customHeight="1">
      <c r="A371" s="294"/>
      <c r="B371" s="1794"/>
      <c r="C371" s="1786"/>
      <c r="D371" s="1784"/>
      <c r="E371" s="368"/>
      <c r="F371" s="368"/>
      <c r="G371" s="368"/>
      <c r="H371" s="970"/>
      <c r="I371" s="995"/>
      <c r="J371" s="995"/>
    </row>
    <row r="372" spans="1:10" ht="27.95" customHeight="1">
      <c r="A372" s="2064"/>
      <c r="B372" s="2395"/>
      <c r="C372" s="2396"/>
      <c r="D372" s="2393"/>
      <c r="E372" s="2210"/>
      <c r="F372" s="2210"/>
      <c r="G372" s="2210"/>
      <c r="H372" s="2397"/>
      <c r="I372" s="2398"/>
      <c r="J372" s="2398"/>
    </row>
    <row r="373" spans="1:10" ht="27.95" customHeight="1">
      <c r="A373" s="2394" t="s">
        <v>1396</v>
      </c>
      <c r="B373" s="2399" t="s">
        <v>1401</v>
      </c>
      <c r="C373" s="2400"/>
      <c r="D373" s="2401"/>
      <c r="E373" s="190" t="s">
        <v>24</v>
      </c>
      <c r="F373" s="190" t="s">
        <v>123</v>
      </c>
      <c r="G373" s="190" t="s">
        <v>44</v>
      </c>
      <c r="H373" s="2014"/>
      <c r="I373" s="1373"/>
      <c r="J373" s="1373"/>
    </row>
    <row r="374" spans="1:10" ht="27.95" customHeight="1">
      <c r="A374" s="1780" t="s">
        <v>175</v>
      </c>
      <c r="B374" s="1788" t="s">
        <v>903</v>
      </c>
      <c r="C374" s="1786"/>
      <c r="D374" s="1784"/>
      <c r="E374" s="196" t="s">
        <v>45</v>
      </c>
      <c r="F374" s="368"/>
      <c r="G374" s="196" t="s">
        <v>46</v>
      </c>
      <c r="H374" s="970"/>
      <c r="I374" s="995"/>
      <c r="J374" s="995"/>
    </row>
    <row r="375" spans="1:10" ht="27.95" customHeight="1">
      <c r="A375" s="1782" t="s">
        <v>890</v>
      </c>
      <c r="B375" s="1788" t="s">
        <v>904</v>
      </c>
      <c r="C375" s="1786"/>
      <c r="D375" s="1784"/>
      <c r="E375" s="196" t="s">
        <v>44</v>
      </c>
      <c r="F375" s="368"/>
      <c r="G375" s="368"/>
      <c r="H375" s="970"/>
      <c r="I375" s="995"/>
      <c r="J375" s="995"/>
    </row>
    <row r="376" spans="1:10" ht="27.95" customHeight="1">
      <c r="A376" s="1787"/>
      <c r="B376" s="1187" t="s">
        <v>171</v>
      </c>
      <c r="C376" s="1791">
        <v>5</v>
      </c>
      <c r="D376" s="1790" t="s">
        <v>905</v>
      </c>
      <c r="E376" s="368"/>
      <c r="F376" s="368"/>
      <c r="G376" s="368"/>
      <c r="H376" s="203">
        <v>0</v>
      </c>
      <c r="I376" s="203">
        <v>0</v>
      </c>
      <c r="J376" s="203">
        <f>SUM(H376:I376)</f>
        <v>0</v>
      </c>
    </row>
    <row r="377" spans="1:10" ht="27.95" customHeight="1">
      <c r="A377" s="1787"/>
      <c r="B377" s="1187" t="s">
        <v>172</v>
      </c>
      <c r="C377" s="1791">
        <v>5</v>
      </c>
      <c r="D377" s="1790" t="s">
        <v>905</v>
      </c>
      <c r="E377" s="368"/>
      <c r="F377" s="368"/>
      <c r="G377" s="368"/>
      <c r="H377" s="203">
        <v>0</v>
      </c>
      <c r="I377" s="203">
        <v>0</v>
      </c>
      <c r="J377" s="203">
        <f t="shared" ref="J377:J379" si="63">SUM(H377:I377)</f>
        <v>0</v>
      </c>
    </row>
    <row r="378" spans="1:10" ht="27.95" customHeight="1">
      <c r="A378" s="1787"/>
      <c r="B378" s="1187" t="s">
        <v>173</v>
      </c>
      <c r="C378" s="1791">
        <v>5</v>
      </c>
      <c r="D378" s="1790" t="s">
        <v>905</v>
      </c>
      <c r="E378" s="368"/>
      <c r="F378" s="368"/>
      <c r="G378" s="368"/>
      <c r="H378" s="203">
        <v>0</v>
      </c>
      <c r="I378" s="203">
        <v>0</v>
      </c>
      <c r="J378" s="203">
        <f t="shared" si="63"/>
        <v>0</v>
      </c>
    </row>
    <row r="379" spans="1:10" ht="27.95" customHeight="1">
      <c r="A379" s="1787"/>
      <c r="B379" s="1792" t="s">
        <v>46</v>
      </c>
      <c r="C379" s="1791">
        <v>5</v>
      </c>
      <c r="D379" s="1790" t="s">
        <v>905</v>
      </c>
      <c r="E379" s="368"/>
      <c r="F379" s="368"/>
      <c r="G379" s="368"/>
      <c r="H379" s="203">
        <f>SUM(H376:H378)</f>
        <v>0</v>
      </c>
      <c r="I379" s="203">
        <f t="shared" ref="I379" si="64">SUM(I376:I378)</f>
        <v>0</v>
      </c>
      <c r="J379" s="203">
        <f t="shared" si="63"/>
        <v>0</v>
      </c>
    </row>
    <row r="380" spans="1:10" ht="27.95" customHeight="1">
      <c r="A380" s="1787"/>
      <c r="B380" s="1793" t="s">
        <v>174</v>
      </c>
      <c r="C380" s="1786"/>
      <c r="D380" s="1784"/>
      <c r="E380" s="368"/>
      <c r="F380" s="368"/>
      <c r="G380" s="368"/>
      <c r="H380" s="203"/>
      <c r="I380" s="203"/>
      <c r="J380" s="203"/>
    </row>
    <row r="381" spans="1:10" ht="27.95" customHeight="1">
      <c r="A381" s="559"/>
      <c r="B381" s="1336"/>
      <c r="C381" s="1741"/>
      <c r="D381" s="1742"/>
      <c r="E381" s="1743"/>
      <c r="F381" s="202"/>
      <c r="G381" s="1743"/>
      <c r="H381" s="960"/>
      <c r="I381" s="961"/>
      <c r="J381" s="961"/>
    </row>
    <row r="382" spans="1:10" ht="27.95" customHeight="1">
      <c r="A382" s="563"/>
      <c r="B382" s="1336"/>
      <c r="C382" s="1337"/>
      <c r="D382" s="1338"/>
      <c r="E382" s="303"/>
      <c r="F382" s="304"/>
      <c r="G382" s="303"/>
      <c r="H382" s="960"/>
      <c r="I382" s="961"/>
      <c r="J382" s="961"/>
    </row>
    <row r="383" spans="1:10" ht="27.95" customHeight="1">
      <c r="A383" s="563"/>
      <c r="B383" s="1336"/>
      <c r="C383" s="1337"/>
      <c r="D383" s="1338"/>
      <c r="E383" s="303"/>
      <c r="F383" s="304"/>
      <c r="G383" s="303"/>
      <c r="H383" s="960"/>
      <c r="I383" s="961"/>
      <c r="J383" s="961"/>
    </row>
    <row r="384" spans="1:10" ht="27.95" customHeight="1">
      <c r="A384" s="563"/>
      <c r="B384" s="1336"/>
      <c r="C384" s="1337"/>
      <c r="D384" s="1338"/>
      <c r="E384" s="303"/>
      <c r="F384" s="304"/>
      <c r="G384" s="303"/>
      <c r="H384" s="960"/>
      <c r="I384" s="961"/>
      <c r="J384" s="961"/>
    </row>
    <row r="385" spans="1:10" ht="27.95" customHeight="1">
      <c r="A385" s="563"/>
      <c r="B385" s="1336"/>
      <c r="C385" s="1337"/>
      <c r="D385" s="1338"/>
      <c r="E385" s="303"/>
      <c r="F385" s="304"/>
      <c r="G385" s="303"/>
      <c r="H385" s="960"/>
      <c r="I385" s="961"/>
      <c r="J385" s="961"/>
    </row>
    <row r="386" spans="1:10" ht="27.95" customHeight="1">
      <c r="A386" s="563"/>
      <c r="B386" s="1336"/>
      <c r="C386" s="1337"/>
      <c r="D386" s="1338"/>
      <c r="E386" s="303"/>
      <c r="F386" s="304"/>
      <c r="G386" s="303"/>
      <c r="H386" s="960"/>
      <c r="I386" s="961"/>
      <c r="J386" s="961"/>
    </row>
    <row r="387" spans="1:10" ht="27.95" customHeight="1">
      <c r="A387" s="563"/>
      <c r="B387" s="1336"/>
      <c r="C387" s="1337"/>
      <c r="D387" s="1338"/>
      <c r="E387" s="303"/>
      <c r="F387" s="304"/>
      <c r="G387" s="303"/>
      <c r="H387" s="960"/>
      <c r="I387" s="961"/>
      <c r="J387" s="961"/>
    </row>
    <row r="388" spans="1:10" ht="27.95" customHeight="1">
      <c r="A388" s="563"/>
      <c r="B388" s="1336"/>
      <c r="C388" s="1337"/>
      <c r="D388" s="1338"/>
      <c r="E388" s="303"/>
      <c r="F388" s="304"/>
      <c r="G388" s="303"/>
      <c r="H388" s="960"/>
      <c r="I388" s="961"/>
      <c r="J388" s="961"/>
    </row>
    <row r="389" spans="1:10" ht="27.95" customHeight="1">
      <c r="A389" s="563"/>
      <c r="B389" s="1336"/>
      <c r="C389" s="1337"/>
      <c r="D389" s="1338"/>
      <c r="E389" s="303"/>
      <c r="F389" s="304"/>
      <c r="G389" s="303"/>
      <c r="H389" s="960"/>
      <c r="I389" s="961"/>
      <c r="J389" s="961"/>
    </row>
    <row r="390" spans="1:10" ht="27.95" customHeight="1">
      <c r="A390" s="563"/>
      <c r="B390" s="1336"/>
      <c r="C390" s="1337"/>
      <c r="D390" s="1338"/>
      <c r="E390" s="303"/>
      <c r="F390" s="304"/>
      <c r="G390" s="303"/>
      <c r="H390" s="960"/>
      <c r="I390" s="961"/>
      <c r="J390" s="961"/>
    </row>
    <row r="391" spans="1:10" ht="27.95" customHeight="1">
      <c r="A391" s="563"/>
      <c r="B391" s="1336"/>
      <c r="C391" s="1337"/>
      <c r="D391" s="1338"/>
      <c r="E391" s="303"/>
      <c r="F391" s="304"/>
      <c r="G391" s="303"/>
      <c r="H391" s="960"/>
      <c r="I391" s="961"/>
      <c r="J391" s="961"/>
    </row>
    <row r="392" spans="1:10" ht="27.95" customHeight="1">
      <c r="A392" s="563"/>
      <c r="B392" s="1336"/>
      <c r="C392" s="1337"/>
      <c r="D392" s="1338"/>
      <c r="E392" s="303"/>
      <c r="F392" s="304"/>
      <c r="G392" s="303"/>
      <c r="H392" s="960"/>
      <c r="I392" s="961"/>
      <c r="J392" s="961"/>
    </row>
    <row r="393" spans="1:10" ht="27.95" customHeight="1">
      <c r="A393" s="563"/>
      <c r="B393" s="1336"/>
      <c r="C393" s="1337"/>
      <c r="D393" s="1338"/>
      <c r="E393" s="303"/>
      <c r="F393" s="304"/>
      <c r="G393" s="303"/>
      <c r="H393" s="960"/>
      <c r="I393" s="961"/>
      <c r="J393" s="961"/>
    </row>
    <row r="394" spans="1:10" ht="27.95" customHeight="1">
      <c r="A394" s="563"/>
      <c r="B394" s="1336"/>
      <c r="C394" s="1337"/>
      <c r="D394" s="1338"/>
      <c r="E394" s="303"/>
      <c r="F394" s="304"/>
      <c r="G394" s="303"/>
      <c r="H394" s="960"/>
      <c r="I394" s="961"/>
      <c r="J394" s="961"/>
    </row>
    <row r="395" spans="1:10" ht="27.95" customHeight="1">
      <c r="A395" s="563"/>
      <c r="B395" s="1336"/>
      <c r="C395" s="1337"/>
      <c r="D395" s="1338"/>
      <c r="E395" s="303"/>
      <c r="F395" s="304"/>
      <c r="G395" s="303"/>
      <c r="H395" s="960"/>
      <c r="I395" s="961"/>
      <c r="J395" s="961"/>
    </row>
    <row r="396" spans="1:10" ht="27.95" customHeight="1">
      <c r="A396" s="563"/>
      <c r="B396" s="1336"/>
      <c r="C396" s="1337"/>
      <c r="D396" s="1338"/>
      <c r="E396" s="303"/>
      <c r="F396" s="304"/>
      <c r="G396" s="303"/>
      <c r="H396" s="960"/>
      <c r="I396" s="961"/>
      <c r="J396" s="961"/>
    </row>
    <row r="397" spans="1:10" ht="27.95" customHeight="1">
      <c r="A397" s="563"/>
      <c r="B397" s="1336"/>
      <c r="C397" s="1337"/>
      <c r="D397" s="1338"/>
      <c r="E397" s="303"/>
      <c r="F397" s="304"/>
      <c r="G397" s="303"/>
      <c r="H397" s="960"/>
      <c r="I397" s="961"/>
      <c r="J397" s="961"/>
    </row>
    <row r="398" spans="1:10" ht="27.95" customHeight="1">
      <c r="A398" s="563"/>
      <c r="B398" s="1336"/>
      <c r="C398" s="1337"/>
      <c r="D398" s="1338"/>
      <c r="E398" s="303"/>
      <c r="F398" s="304"/>
      <c r="G398" s="303"/>
      <c r="H398" s="960"/>
      <c r="I398" s="961"/>
      <c r="J398" s="961"/>
    </row>
    <row r="399" spans="1:10" ht="27.95" customHeight="1">
      <c r="A399" s="563"/>
      <c r="B399" s="1336"/>
      <c r="C399" s="1337"/>
      <c r="D399" s="1338"/>
      <c r="E399" s="303"/>
      <c r="F399" s="304"/>
      <c r="G399" s="303"/>
      <c r="H399" s="960"/>
      <c r="I399" s="961"/>
      <c r="J399" s="961"/>
    </row>
    <row r="400" spans="1:10" ht="27.95" customHeight="1">
      <c r="A400" s="178"/>
      <c r="B400" s="179"/>
      <c r="C400" s="86"/>
      <c r="D400" s="87"/>
      <c r="E400" s="340"/>
      <c r="F400" s="340"/>
      <c r="G400" s="340"/>
      <c r="H400" s="971"/>
      <c r="I400" s="1014"/>
      <c r="J400" s="999"/>
    </row>
    <row r="401" spans="1:10" ht="27.95" customHeight="1">
      <c r="A401" s="178"/>
      <c r="B401" s="179"/>
      <c r="C401" s="86"/>
      <c r="D401" s="87"/>
      <c r="E401" s="340"/>
      <c r="F401" s="340"/>
      <c r="G401" s="340"/>
      <c r="H401" s="971"/>
      <c r="I401" s="1014"/>
      <c r="J401" s="999"/>
    </row>
    <row r="402" spans="1:10" ht="27.95" customHeight="1">
      <c r="A402" s="178"/>
      <c r="B402" s="179"/>
      <c r="C402" s="86"/>
      <c r="D402" s="87"/>
      <c r="E402" s="340"/>
      <c r="F402" s="340"/>
      <c r="G402" s="340"/>
      <c r="H402" s="971"/>
      <c r="I402" s="1014"/>
      <c r="J402" s="999"/>
    </row>
    <row r="403" spans="1:10" ht="27.95" customHeight="1">
      <c r="A403" s="1253"/>
      <c r="B403" s="511"/>
      <c r="C403" s="146"/>
      <c r="D403" s="177"/>
      <c r="E403" s="375"/>
      <c r="F403" s="375"/>
      <c r="G403" s="375"/>
      <c r="H403" s="972"/>
      <c r="I403" s="1024"/>
      <c r="J403" s="1022"/>
    </row>
    <row r="404" spans="1:10" ht="27.95" customHeight="1">
      <c r="A404" s="167"/>
      <c r="B404" s="511"/>
      <c r="C404" s="146"/>
      <c r="D404" s="177"/>
      <c r="E404" s="375"/>
      <c r="F404" s="375"/>
      <c r="G404" s="375"/>
      <c r="H404" s="1047"/>
      <c r="I404" s="1048"/>
      <c r="J404" s="15"/>
    </row>
    <row r="405" spans="1:10" ht="27.95" customHeight="1">
      <c r="I405" s="13">
        <v>10</v>
      </c>
      <c r="J405" s="13">
        <v>37</v>
      </c>
    </row>
  </sheetData>
  <mergeCells count="42">
    <mergeCell ref="B280:D280"/>
    <mergeCell ref="B17:D17"/>
    <mergeCell ref="H17:J17"/>
    <mergeCell ref="H3:J3"/>
    <mergeCell ref="C4:D4"/>
    <mergeCell ref="H7:J7"/>
    <mergeCell ref="E15:G15"/>
    <mergeCell ref="H16:J16"/>
    <mergeCell ref="C8:D8"/>
    <mergeCell ref="B16:D16"/>
    <mergeCell ref="B18:D18"/>
    <mergeCell ref="B132:D132"/>
    <mergeCell ref="B252:D252"/>
    <mergeCell ref="B260:D260"/>
    <mergeCell ref="B52:D52"/>
    <mergeCell ref="C67:D67"/>
    <mergeCell ref="B281:D281"/>
    <mergeCell ref="B282:D282"/>
    <mergeCell ref="B283:D283"/>
    <mergeCell ref="B284:D284"/>
    <mergeCell ref="B285:D285"/>
    <mergeCell ref="C289:D289"/>
    <mergeCell ref="B290:D290"/>
    <mergeCell ref="B293:D293"/>
    <mergeCell ref="B294:D294"/>
    <mergeCell ref="B295:D295"/>
    <mergeCell ref="C324:D324"/>
    <mergeCell ref="C325:D325"/>
    <mergeCell ref="B326:D326"/>
    <mergeCell ref="B342:D342"/>
    <mergeCell ref="B296:D296"/>
    <mergeCell ref="B297:D297"/>
    <mergeCell ref="B298:D298"/>
    <mergeCell ref="B299:D299"/>
    <mergeCell ref="B301:D301"/>
    <mergeCell ref="B79:D79"/>
    <mergeCell ref="B80:D80"/>
    <mergeCell ref="C68:D68"/>
    <mergeCell ref="B69:D69"/>
    <mergeCell ref="B70:D70"/>
    <mergeCell ref="C77:D77"/>
    <mergeCell ref="C78:D78"/>
  </mergeCells>
  <pageMargins left="0.59055118110236227" right="0.15748031496062992" top="0.59055118110236227" bottom="0.59055118110236227" header="0.31496062992125984" footer="0.15748031496062992"/>
  <pageSetup paperSize="9" scale="5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P145"/>
  <sheetViews>
    <sheetView view="pageBreakPreview" zoomScale="80" zoomScaleNormal="70" zoomScaleSheetLayoutView="80" workbookViewId="0">
      <selection activeCell="M19" sqref="M19"/>
    </sheetView>
  </sheetViews>
  <sheetFormatPr defaultColWidth="9" defaultRowHeight="27.95" customHeight="1"/>
  <cols>
    <col min="1" max="1" width="59" style="2" customWidth="1"/>
    <col min="2" max="2" width="14.42578125" style="2" customWidth="1"/>
    <col min="3" max="3" width="12.7109375" style="2" customWidth="1"/>
    <col min="4" max="4" width="45.5703125" style="2" customWidth="1"/>
    <col min="5" max="5" width="14.140625" style="2" customWidth="1"/>
    <col min="6" max="6" width="15.7109375" style="2" customWidth="1"/>
    <col min="7" max="7" width="15.5703125" style="2" customWidth="1"/>
    <col min="8" max="8" width="13.5703125" style="59" customWidth="1"/>
    <col min="9" max="9" width="13.5703125" style="2" customWidth="1"/>
    <col min="10" max="10" width="16.28515625" style="2" customWidth="1"/>
    <col min="11" max="11" width="11.140625" style="2" customWidth="1"/>
    <col min="12" max="12" width="10" style="2" bestFit="1" customWidth="1"/>
    <col min="13" max="16384" width="9" style="2"/>
  </cols>
  <sheetData>
    <row r="1" spans="1:13" ht="27.95" customHeight="1">
      <c r="A1" s="586" t="s">
        <v>694</v>
      </c>
      <c r="B1" s="470"/>
      <c r="C1" s="587" t="s">
        <v>17</v>
      </c>
      <c r="D1" s="587"/>
      <c r="E1" s="378"/>
      <c r="F1" s="379"/>
      <c r="G1" s="378"/>
      <c r="H1" s="380"/>
      <c r="I1" s="378"/>
      <c r="J1" s="378"/>
    </row>
    <row r="2" spans="1:13" ht="27.95" customHeight="1">
      <c r="A2" s="587" t="s">
        <v>18</v>
      </c>
      <c r="B2" s="470"/>
      <c r="C2" s="587" t="s">
        <v>0</v>
      </c>
      <c r="D2" s="587"/>
      <c r="E2" s="378"/>
      <c r="F2" s="378"/>
      <c r="G2" s="378"/>
      <c r="H2" s="380"/>
      <c r="I2" s="378"/>
      <c r="J2" s="378"/>
    </row>
    <row r="3" spans="1:13" ht="27.95" customHeight="1">
      <c r="A3" s="210" t="s">
        <v>1</v>
      </c>
      <c r="B3" s="272"/>
      <c r="C3" s="272" t="s">
        <v>75</v>
      </c>
      <c r="D3" s="501"/>
      <c r="E3" s="272" t="s">
        <v>2</v>
      </c>
      <c r="F3" s="272"/>
      <c r="G3" s="272"/>
      <c r="H3" s="2469" t="s">
        <v>3</v>
      </c>
      <c r="I3" s="2469"/>
      <c r="J3" s="2469"/>
    </row>
    <row r="4" spans="1:13" ht="27.95" customHeight="1">
      <c r="A4" s="272" t="s">
        <v>4</v>
      </c>
      <c r="B4" s="385"/>
      <c r="C4" s="385" t="s">
        <v>318</v>
      </c>
      <c r="D4" s="272"/>
      <c r="E4" s="2470" t="s">
        <v>318</v>
      </c>
      <c r="F4" s="2471"/>
      <c r="G4" s="2471"/>
      <c r="H4" s="2472" t="s">
        <v>318</v>
      </c>
      <c r="I4" s="2472"/>
      <c r="J4" s="2472"/>
    </row>
    <row r="5" spans="1:13" ht="27.95" customHeight="1">
      <c r="A5" s="385" t="s">
        <v>319</v>
      </c>
      <c r="B5" s="385"/>
      <c r="C5" s="385"/>
      <c r="D5" s="272"/>
      <c r="E5" s="2473"/>
      <c r="F5" s="2473"/>
      <c r="G5" s="2473"/>
      <c r="H5" s="384"/>
      <c r="I5" s="384"/>
      <c r="J5" s="384"/>
    </row>
    <row r="6" spans="1:13" ht="27.95" customHeight="1">
      <c r="A6" s="83"/>
      <c r="B6" s="272"/>
      <c r="C6" s="272" t="s">
        <v>80</v>
      </c>
      <c r="D6" s="272"/>
      <c r="E6" s="272" t="s">
        <v>7</v>
      </c>
      <c r="F6" s="272"/>
      <c r="G6" s="272"/>
      <c r="H6" s="2469" t="s">
        <v>8</v>
      </c>
      <c r="I6" s="2469"/>
      <c r="J6" s="2469"/>
    </row>
    <row r="7" spans="1:13" ht="27.95" customHeight="1">
      <c r="A7" s="83"/>
      <c r="B7" s="385"/>
      <c r="C7" s="385" t="s">
        <v>318</v>
      </c>
      <c r="D7" s="272"/>
      <c r="E7" s="2470" t="s">
        <v>318</v>
      </c>
      <c r="F7" s="2471"/>
      <c r="G7" s="2471"/>
      <c r="H7" s="2472" t="s">
        <v>318</v>
      </c>
      <c r="I7" s="2472"/>
      <c r="J7" s="2472"/>
    </row>
    <row r="8" spans="1:13" ht="27.95" customHeight="1">
      <c r="A8" s="385"/>
      <c r="B8" s="385"/>
      <c r="C8" s="272"/>
      <c r="D8" s="272"/>
      <c r="E8" s="2473"/>
      <c r="F8" s="2473"/>
      <c r="G8" s="2473"/>
      <c r="H8" s="384"/>
      <c r="I8" s="384"/>
      <c r="J8" s="384"/>
    </row>
    <row r="9" spans="1:13" ht="27.95" customHeight="1">
      <c r="A9" s="473"/>
      <c r="B9" s="455"/>
      <c r="C9" s="386"/>
      <c r="D9" s="386"/>
      <c r="E9" s="387"/>
      <c r="F9" s="386"/>
      <c r="G9" s="386"/>
      <c r="H9" s="2474"/>
      <c r="I9" s="2474"/>
      <c r="J9" s="2474"/>
    </row>
    <row r="10" spans="1:13" ht="27.95" customHeight="1">
      <c r="A10" s="456" t="s">
        <v>11</v>
      </c>
      <c r="B10" s="2420" t="s">
        <v>12</v>
      </c>
      <c r="C10" s="2421"/>
      <c r="D10" s="2422"/>
      <c r="E10" s="1073">
        <v>10</v>
      </c>
      <c r="F10" s="457">
        <v>11</v>
      </c>
      <c r="G10" s="1074">
        <v>12</v>
      </c>
      <c r="H10" s="2475" t="s">
        <v>21</v>
      </c>
      <c r="I10" s="2476"/>
      <c r="J10" s="2477"/>
    </row>
    <row r="11" spans="1:13" ht="27.95" customHeight="1">
      <c r="A11" s="458" t="s">
        <v>13</v>
      </c>
      <c r="B11" s="2465" t="s">
        <v>320</v>
      </c>
      <c r="C11" s="2465"/>
      <c r="D11" s="2465"/>
      <c r="E11" s="1069" t="s">
        <v>22</v>
      </c>
      <c r="F11" s="459" t="s">
        <v>23</v>
      </c>
      <c r="G11" s="1070" t="s">
        <v>24</v>
      </c>
      <c r="H11" s="2424" t="s">
        <v>25</v>
      </c>
      <c r="I11" s="2425"/>
      <c r="J11" s="2426"/>
      <c r="L11" s="43"/>
      <c r="M11" s="43"/>
    </row>
    <row r="12" spans="1:13" ht="27.95" customHeight="1">
      <c r="A12" s="460"/>
      <c r="B12" s="2464" t="s">
        <v>15</v>
      </c>
      <c r="C12" s="2464"/>
      <c r="D12" s="2464"/>
      <c r="E12" s="1071"/>
      <c r="F12" s="461"/>
      <c r="G12" s="1072" t="s">
        <v>26</v>
      </c>
      <c r="H12" s="82" t="s">
        <v>188</v>
      </c>
      <c r="I12" s="82" t="s">
        <v>189</v>
      </c>
      <c r="J12" s="82" t="s">
        <v>16</v>
      </c>
      <c r="L12" s="219"/>
      <c r="M12" s="43"/>
    </row>
    <row r="13" spans="1:13" ht="27.95" customHeight="1">
      <c r="A13" s="2023" t="s">
        <v>1180</v>
      </c>
      <c r="B13" s="2466" t="s">
        <v>1181</v>
      </c>
      <c r="C13" s="2467"/>
      <c r="D13" s="2468"/>
      <c r="E13" s="2024" t="s">
        <v>24</v>
      </c>
      <c r="F13" s="527" t="s">
        <v>43</v>
      </c>
      <c r="G13" s="527" t="s">
        <v>44</v>
      </c>
      <c r="H13" s="2025"/>
      <c r="I13" s="2025"/>
      <c r="J13" s="2025"/>
      <c r="K13" s="43"/>
      <c r="L13" s="2407"/>
      <c r="M13" s="43"/>
    </row>
    <row r="14" spans="1:13" ht="27.95" customHeight="1">
      <c r="A14" s="1482" t="s">
        <v>326</v>
      </c>
      <c r="B14" s="1489" t="s">
        <v>951</v>
      </c>
      <c r="C14" s="1532">
        <v>849450</v>
      </c>
      <c r="D14" s="1531" t="s">
        <v>936</v>
      </c>
      <c r="E14" s="656" t="s">
        <v>45</v>
      </c>
      <c r="F14" s="529"/>
      <c r="G14" s="351" t="s">
        <v>46</v>
      </c>
      <c r="H14" s="952">
        <v>0</v>
      </c>
      <c r="I14" s="952">
        <v>0</v>
      </c>
      <c r="J14" s="952">
        <f>SUM(H14:I14)</f>
        <v>0</v>
      </c>
      <c r="K14" s="43"/>
      <c r="L14" s="2408"/>
      <c r="M14" s="43"/>
    </row>
    <row r="15" spans="1:13" ht="27.95" customHeight="1">
      <c r="A15" s="667"/>
      <c r="B15" s="1489" t="s">
        <v>48</v>
      </c>
      <c r="C15" s="1490">
        <v>807800</v>
      </c>
      <c r="D15" s="1531" t="s">
        <v>946</v>
      </c>
      <c r="E15" s="656" t="s">
        <v>44</v>
      </c>
      <c r="F15" s="529"/>
      <c r="G15" s="351"/>
      <c r="H15" s="952">
        <v>0</v>
      </c>
      <c r="I15" s="952">
        <v>0</v>
      </c>
      <c r="J15" s="952">
        <f t="shared" ref="J15:J17" si="0">SUM(H15:I15)</f>
        <v>0</v>
      </c>
      <c r="K15" s="43"/>
      <c r="L15" s="2409"/>
      <c r="M15" s="43"/>
    </row>
    <row r="16" spans="1:13" ht="27.95" customHeight="1">
      <c r="A16" s="675"/>
      <c r="B16" s="1489" t="s">
        <v>52</v>
      </c>
      <c r="C16" s="1491">
        <v>882700</v>
      </c>
      <c r="D16" s="1531" t="s">
        <v>947</v>
      </c>
      <c r="E16" s="24"/>
      <c r="F16" s="658"/>
      <c r="G16" s="658"/>
      <c r="H16" s="952">
        <v>0</v>
      </c>
      <c r="I16" s="952">
        <v>0</v>
      </c>
      <c r="J16" s="952">
        <f t="shared" si="0"/>
        <v>0</v>
      </c>
      <c r="K16" s="43"/>
      <c r="L16" s="2410"/>
      <c r="M16" s="43"/>
    </row>
    <row r="17" spans="1:12" ht="27.95" customHeight="1">
      <c r="A17" s="675"/>
      <c r="B17" s="1489" t="s">
        <v>62</v>
      </c>
      <c r="C17" s="1492">
        <f>SUM(C14:C16)</f>
        <v>2539950</v>
      </c>
      <c r="D17" s="1531" t="s">
        <v>936</v>
      </c>
      <c r="E17" s="24"/>
      <c r="F17" s="24"/>
      <c r="G17" s="24"/>
      <c r="H17" s="952">
        <f>SUM(H14:H16)</f>
        <v>0</v>
      </c>
      <c r="I17" s="952">
        <f t="shared" ref="I17" si="1">SUM(I14:I16)</f>
        <v>0</v>
      </c>
      <c r="J17" s="952">
        <f t="shared" si="0"/>
        <v>0</v>
      </c>
      <c r="K17" s="43"/>
      <c r="L17" s="43"/>
    </row>
    <row r="18" spans="1:12" ht="27.95" customHeight="1">
      <c r="A18" s="674"/>
      <c r="B18" s="2461" t="s">
        <v>935</v>
      </c>
      <c r="C18" s="2462"/>
      <c r="D18" s="2463"/>
      <c r="E18" s="657"/>
      <c r="F18" s="24"/>
      <c r="G18" s="24"/>
      <c r="H18" s="952"/>
      <c r="I18" s="952"/>
      <c r="J18" s="952"/>
      <c r="K18" s="43"/>
      <c r="L18" s="43"/>
    </row>
    <row r="19" spans="1:12" ht="27.95" customHeight="1">
      <c r="A19" s="1493"/>
      <c r="B19" s="1494"/>
      <c r="C19" s="1495"/>
      <c r="D19" s="1496"/>
      <c r="E19" s="1497"/>
      <c r="F19" s="1498"/>
      <c r="G19" s="1498"/>
      <c r="H19" s="962"/>
      <c r="I19" s="962"/>
      <c r="J19" s="962"/>
      <c r="K19" s="43"/>
      <c r="L19" s="43"/>
    </row>
    <row r="20" spans="1:12" ht="27.95" customHeight="1">
      <c r="A20" s="1488"/>
      <c r="B20" s="1528" t="s">
        <v>1182</v>
      </c>
      <c r="C20" s="1893"/>
      <c r="D20" s="1894"/>
      <c r="E20" s="659" t="s">
        <v>24</v>
      </c>
      <c r="F20" s="538" t="s">
        <v>43</v>
      </c>
      <c r="G20" s="538" t="s">
        <v>44</v>
      </c>
      <c r="H20" s="962"/>
      <c r="I20" s="962"/>
      <c r="J20" s="962"/>
      <c r="K20" s="43"/>
      <c r="L20" s="1533"/>
    </row>
    <row r="21" spans="1:12" ht="27.95" customHeight="1">
      <c r="A21" s="1501"/>
      <c r="B21" s="1534" t="s">
        <v>951</v>
      </c>
      <c r="C21" s="1530">
        <v>1</v>
      </c>
      <c r="D21" s="1531" t="s">
        <v>948</v>
      </c>
      <c r="E21" s="656" t="s">
        <v>45</v>
      </c>
      <c r="F21" s="529"/>
      <c r="G21" s="351" t="s">
        <v>46</v>
      </c>
      <c r="H21" s="962">
        <v>0</v>
      </c>
      <c r="I21" s="962">
        <v>0</v>
      </c>
      <c r="J21" s="962">
        <f>SUM(H21:I21)</f>
        <v>0</v>
      </c>
      <c r="K21" s="43"/>
      <c r="L21" s="43"/>
    </row>
    <row r="22" spans="1:12" ht="27.95" customHeight="1">
      <c r="A22" s="1494"/>
      <c r="B22" s="1534" t="s">
        <v>48</v>
      </c>
      <c r="C22" s="1492">
        <v>1</v>
      </c>
      <c r="D22" s="1531" t="s">
        <v>950</v>
      </c>
      <c r="E22" s="656" t="s">
        <v>44</v>
      </c>
      <c r="F22" s="529"/>
      <c r="G22" s="351"/>
      <c r="H22" s="962">
        <v>0</v>
      </c>
      <c r="I22" s="962">
        <v>0</v>
      </c>
      <c r="J22" s="962">
        <f t="shared" ref="J22:J24" si="2">SUM(H22:I22)</f>
        <v>0</v>
      </c>
      <c r="K22" s="43"/>
      <c r="L22" s="43"/>
    </row>
    <row r="23" spans="1:12" ht="27.95" customHeight="1">
      <c r="A23" s="1503"/>
      <c r="B23" s="1534" t="s">
        <v>52</v>
      </c>
      <c r="C23" s="1529">
        <v>2</v>
      </c>
      <c r="D23" s="1531" t="s">
        <v>949</v>
      </c>
      <c r="E23" s="1504"/>
      <c r="F23" s="1505"/>
      <c r="G23" s="1505"/>
      <c r="H23" s="962">
        <v>0</v>
      </c>
      <c r="I23" s="962">
        <v>0</v>
      </c>
      <c r="J23" s="962">
        <f t="shared" si="2"/>
        <v>0</v>
      </c>
      <c r="K23" s="43"/>
      <c r="L23" s="43"/>
    </row>
    <row r="24" spans="1:12" ht="27.95" customHeight="1">
      <c r="A24" s="1506"/>
      <c r="B24" s="1534" t="s">
        <v>62</v>
      </c>
      <c r="C24" s="1492">
        <f>SUM(C21:C23)</f>
        <v>4</v>
      </c>
      <c r="D24" s="1507" t="s">
        <v>948</v>
      </c>
      <c r="E24" s="1508"/>
      <c r="F24" s="1505"/>
      <c r="G24" s="1505"/>
      <c r="H24" s="962">
        <f>SUM(H21:H23)</f>
        <v>0</v>
      </c>
      <c r="I24" s="962">
        <f t="shared" ref="I24" si="3">SUM(I21:I23)</f>
        <v>0</v>
      </c>
      <c r="J24" s="962">
        <f t="shared" si="2"/>
        <v>0</v>
      </c>
      <c r="K24" s="43"/>
      <c r="L24" s="43"/>
    </row>
    <row r="25" spans="1:12" ht="27.95" customHeight="1">
      <c r="A25" s="1499"/>
      <c r="B25" s="2461" t="s">
        <v>935</v>
      </c>
      <c r="C25" s="2462"/>
      <c r="D25" s="2463"/>
      <c r="E25" s="1509"/>
      <c r="F25" s="1505"/>
      <c r="G25" s="1505"/>
      <c r="H25" s="962"/>
      <c r="I25" s="962"/>
      <c r="J25" s="962"/>
      <c r="K25" s="43"/>
      <c r="L25" s="43"/>
    </row>
    <row r="26" spans="1:12" ht="27.95" customHeight="1">
      <c r="A26" s="676"/>
      <c r="B26" s="677"/>
      <c r="C26" s="673"/>
      <c r="D26" s="669"/>
      <c r="E26" s="661"/>
      <c r="F26" s="660"/>
      <c r="G26" s="660"/>
      <c r="H26" s="978"/>
      <c r="I26" s="978"/>
      <c r="J26" s="979"/>
      <c r="K26" s="43"/>
      <c r="L26" s="43"/>
    </row>
    <row r="27" spans="1:12" ht="27.95" customHeight="1">
      <c r="A27" s="678"/>
      <c r="B27" s="1545"/>
      <c r="C27" s="673"/>
      <c r="D27" s="669"/>
      <c r="E27" s="1546"/>
      <c r="F27" s="1547"/>
      <c r="G27" s="1547"/>
      <c r="H27" s="978"/>
      <c r="I27" s="978"/>
      <c r="J27" s="979"/>
      <c r="K27" s="43"/>
      <c r="L27" s="43"/>
    </row>
    <row r="28" spans="1:12" ht="27.95" customHeight="1">
      <c r="A28" s="678"/>
      <c r="B28" s="1545"/>
      <c r="C28" s="673"/>
      <c r="D28" s="669"/>
      <c r="E28" s="1546"/>
      <c r="F28" s="1547"/>
      <c r="G28" s="1547"/>
      <c r="H28" s="978"/>
      <c r="I28" s="978"/>
      <c r="J28" s="979"/>
      <c r="K28" s="43"/>
      <c r="L28" s="43"/>
    </row>
    <row r="29" spans="1:12" ht="27.95" customHeight="1">
      <c r="A29" s="678"/>
      <c r="B29" s="1545"/>
      <c r="C29" s="673"/>
      <c r="D29" s="669"/>
      <c r="E29" s="1546"/>
      <c r="F29" s="1547"/>
      <c r="G29" s="1547"/>
      <c r="H29" s="978"/>
      <c r="I29" s="978"/>
      <c r="J29" s="979"/>
      <c r="K29" s="43"/>
      <c r="L29" s="43"/>
    </row>
    <row r="30" spans="1:12" ht="27.95" customHeight="1">
      <c r="A30" s="678"/>
      <c r="B30" s="1545"/>
      <c r="C30" s="673"/>
      <c r="D30" s="669"/>
      <c r="E30" s="1546"/>
      <c r="F30" s="1547"/>
      <c r="G30" s="1547"/>
      <c r="H30" s="978"/>
      <c r="I30" s="978"/>
      <c r="J30" s="979"/>
      <c r="K30" s="43"/>
      <c r="L30" s="43"/>
    </row>
    <row r="31" spans="1:12" ht="27.95" customHeight="1">
      <c r="A31" s="2026"/>
      <c r="B31" s="2027"/>
      <c r="C31" s="2028"/>
      <c r="D31" s="2029"/>
      <c r="E31" s="2030"/>
      <c r="F31" s="2031"/>
      <c r="G31" s="2031"/>
      <c r="H31" s="2032"/>
      <c r="I31" s="2032"/>
      <c r="J31" s="2033"/>
      <c r="K31" s="43"/>
      <c r="L31" s="43"/>
    </row>
    <row r="32" spans="1:12" ht="27.95" customHeight="1">
      <c r="A32" s="2023" t="s">
        <v>1180</v>
      </c>
      <c r="B32" s="2034" t="s">
        <v>1183</v>
      </c>
      <c r="C32" s="2035"/>
      <c r="D32" s="2036"/>
      <c r="E32" s="2024" t="s">
        <v>24</v>
      </c>
      <c r="F32" s="527" t="s">
        <v>43</v>
      </c>
      <c r="G32" s="527" t="s">
        <v>44</v>
      </c>
      <c r="H32" s="2037"/>
      <c r="I32" s="2037"/>
      <c r="J32" s="2025"/>
      <c r="K32" s="43"/>
      <c r="L32" s="43"/>
    </row>
    <row r="33" spans="1:16" ht="27.95" customHeight="1">
      <c r="A33" s="1482" t="s">
        <v>969</v>
      </c>
      <c r="B33" s="1534" t="s">
        <v>951</v>
      </c>
      <c r="C33" s="1535">
        <v>1</v>
      </c>
      <c r="D33" s="1894" t="s">
        <v>937</v>
      </c>
      <c r="E33" s="656" t="s">
        <v>45</v>
      </c>
      <c r="F33" s="529"/>
      <c r="G33" s="351" t="s">
        <v>46</v>
      </c>
      <c r="H33" s="952">
        <v>0</v>
      </c>
      <c r="I33" s="952">
        <v>0</v>
      </c>
      <c r="J33" s="952">
        <f>SUM(H33:I33)</f>
        <v>0</v>
      </c>
      <c r="K33" s="43"/>
      <c r="L33" s="43"/>
    </row>
    <row r="34" spans="1:16" ht="27.95" customHeight="1">
      <c r="A34" s="667"/>
      <c r="B34" s="1534" t="s">
        <v>48</v>
      </c>
      <c r="C34" s="1222">
        <v>1</v>
      </c>
      <c r="D34" s="1531" t="s">
        <v>952</v>
      </c>
      <c r="E34" s="656" t="s">
        <v>44</v>
      </c>
      <c r="F34" s="529"/>
      <c r="G34" s="351"/>
      <c r="H34" s="952">
        <v>0</v>
      </c>
      <c r="I34" s="952">
        <v>0</v>
      </c>
      <c r="J34" s="952">
        <f t="shared" ref="J34:J36" si="4">SUM(H34:I34)</f>
        <v>0</v>
      </c>
      <c r="K34" s="43"/>
      <c r="L34" s="43"/>
    </row>
    <row r="35" spans="1:16" ht="27.95" customHeight="1">
      <c r="A35" s="666"/>
      <c r="B35" s="1534" t="s">
        <v>52</v>
      </c>
      <c r="C35" s="1222">
        <v>1</v>
      </c>
      <c r="D35" s="1531" t="s">
        <v>953</v>
      </c>
      <c r="E35" s="705"/>
      <c r="F35" s="662"/>
      <c r="G35" s="662"/>
      <c r="H35" s="952">
        <v>0</v>
      </c>
      <c r="I35" s="952">
        <v>0</v>
      </c>
      <c r="J35" s="952">
        <f t="shared" si="4"/>
        <v>0</v>
      </c>
      <c r="K35" s="43"/>
      <c r="L35" s="43"/>
    </row>
    <row r="36" spans="1:16" ht="27.95" customHeight="1">
      <c r="A36" s="1503"/>
      <c r="B36" s="1534" t="s">
        <v>62</v>
      </c>
      <c r="C36" s="1492">
        <f>SUM(C33:C35)</f>
        <v>3</v>
      </c>
      <c r="D36" s="1507" t="s">
        <v>937</v>
      </c>
      <c r="E36" s="705"/>
      <c r="F36" s="662"/>
      <c r="G36" s="662"/>
      <c r="H36" s="952">
        <f>SUM(H33:H35)</f>
        <v>0</v>
      </c>
      <c r="I36" s="952">
        <f t="shared" ref="I36" si="5">SUM(I33:I35)</f>
        <v>0</v>
      </c>
      <c r="J36" s="952">
        <f t="shared" si="4"/>
        <v>0</v>
      </c>
      <c r="K36" s="43"/>
      <c r="L36" s="43"/>
    </row>
    <row r="37" spans="1:16" ht="27.95" customHeight="1">
      <c r="A37" s="1503"/>
      <c r="B37" s="2461" t="s">
        <v>935</v>
      </c>
      <c r="C37" s="2462"/>
      <c r="D37" s="2463"/>
      <c r="E37" s="662"/>
      <c r="F37" s="662"/>
      <c r="G37" s="662"/>
      <c r="H37" s="952"/>
      <c r="I37" s="952"/>
      <c r="J37" s="952"/>
      <c r="K37" s="43"/>
      <c r="L37" s="43"/>
    </row>
    <row r="38" spans="1:16" ht="27.95" customHeight="1">
      <c r="A38" s="1503"/>
      <c r="B38" s="1494"/>
      <c r="C38" s="1495"/>
      <c r="D38" s="1496"/>
      <c r="E38" s="705"/>
      <c r="F38" s="662"/>
      <c r="G38" s="662"/>
      <c r="H38" s="952"/>
      <c r="I38" s="952"/>
      <c r="J38" s="952"/>
      <c r="K38" s="43"/>
      <c r="L38" s="43"/>
    </row>
    <row r="39" spans="1:16" ht="27.95" customHeight="1">
      <c r="A39" s="1510"/>
      <c r="B39" s="1511"/>
      <c r="C39" s="1512"/>
      <c r="D39" s="1513"/>
      <c r="E39" s="1487"/>
      <c r="F39" s="1486"/>
      <c r="G39" s="1486"/>
      <c r="H39" s="1485"/>
      <c r="I39" s="1485"/>
      <c r="J39" s="1485"/>
      <c r="K39" s="43"/>
      <c r="L39" s="43"/>
    </row>
    <row r="40" spans="1:16" ht="27.95" customHeight="1">
      <c r="A40" s="1480"/>
      <c r="B40" s="1226" t="s">
        <v>1184</v>
      </c>
      <c r="C40" s="1514"/>
      <c r="D40" s="1515"/>
      <c r="E40" s="1500" t="s">
        <v>24</v>
      </c>
      <c r="F40" s="545" t="s">
        <v>43</v>
      </c>
      <c r="G40" s="545" t="s">
        <v>44</v>
      </c>
      <c r="H40" s="524"/>
      <c r="I40" s="1248"/>
      <c r="J40" s="1248"/>
      <c r="K40" s="43"/>
      <c r="L40" s="1579"/>
      <c r="M40" s="43"/>
      <c r="N40" s="43"/>
      <c r="O40" s="43"/>
      <c r="P40" s="43"/>
    </row>
    <row r="41" spans="1:16" ht="27.95" customHeight="1">
      <c r="A41" s="1482"/>
      <c r="B41" s="1316" t="s">
        <v>321</v>
      </c>
      <c r="C41" s="1516" t="s">
        <v>228</v>
      </c>
      <c r="D41" s="1517" t="s">
        <v>281</v>
      </c>
      <c r="E41" s="1502" t="s">
        <v>45</v>
      </c>
      <c r="F41" s="690"/>
      <c r="G41" s="434" t="s">
        <v>46</v>
      </c>
      <c r="H41" s="952">
        <v>0</v>
      </c>
      <c r="I41" s="952">
        <v>0</v>
      </c>
      <c r="J41" s="952">
        <f>SUM(H41:I41)</f>
        <v>0</v>
      </c>
      <c r="K41" s="43"/>
      <c r="L41" s="43"/>
      <c r="M41" s="43"/>
      <c r="N41" s="43"/>
      <c r="O41" s="43"/>
      <c r="P41" s="43"/>
    </row>
    <row r="42" spans="1:16" ht="27.95" customHeight="1">
      <c r="A42" s="1527"/>
      <c r="B42" s="1316" t="s">
        <v>322</v>
      </c>
      <c r="C42" s="1518">
        <v>2</v>
      </c>
      <c r="D42" s="1517" t="s">
        <v>955</v>
      </c>
      <c r="E42" s="1502" t="s">
        <v>128</v>
      </c>
      <c r="F42" s="690"/>
      <c r="G42" s="434"/>
      <c r="H42" s="952">
        <v>0</v>
      </c>
      <c r="I42" s="952">
        <v>0</v>
      </c>
      <c r="J42" s="952">
        <f t="shared" ref="J42:J44" si="6">SUM(H42:I42)</f>
        <v>0</v>
      </c>
      <c r="K42" s="43"/>
      <c r="L42" s="1580"/>
      <c r="M42" s="43"/>
      <c r="N42" s="43"/>
      <c r="O42" s="43"/>
      <c r="P42" s="43"/>
    </row>
    <row r="43" spans="1:16" ht="27.95" customHeight="1">
      <c r="A43" s="1536"/>
      <c r="B43" s="1316" t="s">
        <v>324</v>
      </c>
      <c r="C43" s="1516" t="s">
        <v>228</v>
      </c>
      <c r="D43" s="1517" t="s">
        <v>954</v>
      </c>
      <c r="E43" s="1248"/>
      <c r="F43" s="1248"/>
      <c r="G43" s="1248"/>
      <c r="H43" s="952">
        <v>0</v>
      </c>
      <c r="I43" s="952">
        <v>0</v>
      </c>
      <c r="J43" s="952">
        <f t="shared" si="6"/>
        <v>0</v>
      </c>
      <c r="K43" s="43"/>
      <c r="L43" s="1581"/>
      <c r="M43" s="43"/>
      <c r="N43" s="43"/>
      <c r="O43" s="43"/>
      <c r="P43" s="43"/>
    </row>
    <row r="44" spans="1:16" ht="27.95" customHeight="1">
      <c r="A44" s="1519"/>
      <c r="B44" s="1316" t="s">
        <v>66</v>
      </c>
      <c r="C44" s="1520">
        <v>2</v>
      </c>
      <c r="D44" s="1517" t="s">
        <v>281</v>
      </c>
      <c r="E44" s="1248"/>
      <c r="F44" s="1248"/>
      <c r="G44" s="1248"/>
      <c r="H44" s="952">
        <f>SUM(H41:H43)</f>
        <v>0</v>
      </c>
      <c r="I44" s="952">
        <f t="shared" ref="I44" si="7">SUM(I41:I43)</f>
        <v>0</v>
      </c>
      <c r="J44" s="952">
        <f t="shared" si="6"/>
        <v>0</v>
      </c>
      <c r="K44" s="43"/>
      <c r="L44" s="43"/>
      <c r="M44" s="43"/>
      <c r="N44" s="43"/>
      <c r="O44" s="43"/>
      <c r="P44" s="43"/>
    </row>
    <row r="45" spans="1:16" ht="27.95" customHeight="1">
      <c r="A45" s="1519"/>
      <c r="B45" s="2461" t="s">
        <v>935</v>
      </c>
      <c r="C45" s="2462"/>
      <c r="D45" s="2463"/>
      <c r="E45" s="1248"/>
      <c r="F45" s="1248"/>
      <c r="G45" s="1248"/>
      <c r="H45" s="524"/>
      <c r="I45" s="1248"/>
      <c r="J45" s="1248"/>
      <c r="K45" s="43"/>
      <c r="L45" s="43"/>
      <c r="M45" s="43"/>
      <c r="N45" s="43"/>
      <c r="O45" s="43"/>
      <c r="P45" s="43"/>
    </row>
    <row r="46" spans="1:16" ht="27.95" customHeight="1">
      <c r="A46" s="1519"/>
      <c r="B46" s="1494"/>
      <c r="C46" s="1495"/>
      <c r="D46" s="1496"/>
      <c r="E46" s="1248"/>
      <c r="F46" s="1248"/>
      <c r="G46" s="1248"/>
      <c r="H46" s="524"/>
      <c r="I46" s="1248"/>
      <c r="J46" s="1248"/>
      <c r="K46" s="43"/>
      <c r="L46" s="43"/>
      <c r="M46" s="43"/>
      <c r="N46" s="43"/>
      <c r="O46" s="43"/>
      <c r="P46" s="43"/>
    </row>
    <row r="47" spans="1:16" ht="27.95" customHeight="1">
      <c r="A47" s="1314"/>
      <c r="B47" s="1541" t="s">
        <v>1185</v>
      </c>
      <c r="C47" s="1891"/>
      <c r="D47" s="1892"/>
      <c r="E47" s="1500" t="s">
        <v>24</v>
      </c>
      <c r="F47" s="545" t="s">
        <v>43</v>
      </c>
      <c r="G47" s="545" t="s">
        <v>44</v>
      </c>
      <c r="H47" s="524"/>
      <c r="I47" s="1248"/>
      <c r="J47" s="1248"/>
      <c r="K47" s="43"/>
      <c r="L47" s="43"/>
    </row>
    <row r="48" spans="1:16" ht="27.95" customHeight="1">
      <c r="A48" s="1527"/>
      <c r="B48" s="1316" t="s">
        <v>321</v>
      </c>
      <c r="C48" s="1538">
        <v>8</v>
      </c>
      <c r="D48" s="1158" t="s">
        <v>956</v>
      </c>
      <c r="E48" s="690" t="s">
        <v>45</v>
      </c>
      <c r="F48" s="690"/>
      <c r="G48" s="434" t="s">
        <v>46</v>
      </c>
      <c r="H48" s="952">
        <v>0</v>
      </c>
      <c r="I48" s="952">
        <v>0</v>
      </c>
      <c r="J48" s="952">
        <f>SUM(H48:I48)</f>
        <v>0</v>
      </c>
      <c r="K48" s="43"/>
      <c r="L48" s="43"/>
    </row>
    <row r="49" spans="1:13" s="218" customFormat="1" ht="27.95" customHeight="1">
      <c r="A49" s="1536"/>
      <c r="B49" s="1316" t="s">
        <v>322</v>
      </c>
      <c r="C49" s="1954">
        <v>8</v>
      </c>
      <c r="D49" s="1955" t="s">
        <v>958</v>
      </c>
      <c r="E49" s="1502" t="s">
        <v>44</v>
      </c>
      <c r="F49" s="690"/>
      <c r="G49" s="434"/>
      <c r="H49" s="952">
        <v>0</v>
      </c>
      <c r="I49" s="952">
        <v>0</v>
      </c>
      <c r="J49" s="952">
        <f t="shared" ref="J49:J51" si="8">SUM(H49:I49)</f>
        <v>0</v>
      </c>
      <c r="K49" s="220"/>
      <c r="L49" s="219"/>
    </row>
    <row r="50" spans="1:13" s="218" customFormat="1" ht="27.95" customHeight="1">
      <c r="A50" s="1314"/>
      <c r="B50" s="1316" t="s">
        <v>324</v>
      </c>
      <c r="C50" s="1158">
        <v>4</v>
      </c>
      <c r="D50" s="1173" t="s">
        <v>959</v>
      </c>
      <c r="E50" s="1248"/>
      <c r="F50" s="1248"/>
      <c r="G50" s="1248"/>
      <c r="H50" s="952">
        <v>0</v>
      </c>
      <c r="I50" s="952">
        <v>0</v>
      </c>
      <c r="J50" s="952">
        <f t="shared" si="8"/>
        <v>0</v>
      </c>
      <c r="K50" s="220"/>
      <c r="L50" s="219"/>
    </row>
    <row r="51" spans="1:13" s="218" customFormat="1" ht="27.95" customHeight="1">
      <c r="A51" s="1314"/>
      <c r="B51" s="1316" t="s">
        <v>66</v>
      </c>
      <c r="C51" s="1158">
        <v>20</v>
      </c>
      <c r="D51" s="1158" t="s">
        <v>957</v>
      </c>
      <c r="E51" s="1248"/>
      <c r="F51" s="1248"/>
      <c r="G51" s="1248"/>
      <c r="H51" s="952">
        <f>SUM(H48:H50)</f>
        <v>0</v>
      </c>
      <c r="I51" s="952">
        <f t="shared" ref="I51" si="9">SUM(I48:I50)</f>
        <v>0</v>
      </c>
      <c r="J51" s="952">
        <f t="shared" si="8"/>
        <v>0</v>
      </c>
      <c r="K51" s="220"/>
      <c r="L51" s="219"/>
    </row>
    <row r="52" spans="1:13" s="218" customFormat="1" ht="27.95" customHeight="1">
      <c r="A52" s="1314"/>
      <c r="B52" s="2461" t="s">
        <v>935</v>
      </c>
      <c r="C52" s="2462"/>
      <c r="D52" s="2463"/>
      <c r="E52" s="1248"/>
      <c r="F52" s="1248"/>
      <c r="G52" s="1248"/>
      <c r="H52" s="524"/>
      <c r="I52" s="1248"/>
      <c r="J52" s="1248"/>
      <c r="K52" s="220"/>
      <c r="L52" s="219"/>
    </row>
    <row r="53" spans="1:13" s="218" customFormat="1" ht="27.95" customHeight="1">
      <c r="A53" s="1314"/>
      <c r="B53" s="1890"/>
      <c r="C53" s="1891"/>
      <c r="D53" s="1892"/>
      <c r="E53" s="1248"/>
      <c r="F53" s="1248"/>
      <c r="G53" s="1248"/>
      <c r="H53" s="524"/>
      <c r="I53" s="1248"/>
      <c r="J53" s="1248"/>
      <c r="K53" s="220"/>
      <c r="L53" s="219"/>
      <c r="M53" s="219"/>
    </row>
    <row r="54" spans="1:13" s="218" customFormat="1" ht="27.95" customHeight="1">
      <c r="A54" s="1314"/>
      <c r="B54" s="2458" t="s">
        <v>1186</v>
      </c>
      <c r="C54" s="2459"/>
      <c r="D54" s="2460"/>
      <c r="E54" s="1500" t="s">
        <v>24</v>
      </c>
      <c r="F54" s="545" t="s">
        <v>43</v>
      </c>
      <c r="G54" s="545" t="s">
        <v>44</v>
      </c>
      <c r="H54" s="524"/>
      <c r="I54" s="1248"/>
      <c r="J54" s="1248"/>
      <c r="K54" s="220"/>
      <c r="L54" s="219"/>
      <c r="M54" s="219"/>
    </row>
    <row r="55" spans="1:13" s="218" customFormat="1" ht="27.95" customHeight="1">
      <c r="A55" s="1539" t="s">
        <v>960</v>
      </c>
      <c r="B55" s="1890" t="s">
        <v>124</v>
      </c>
      <c r="C55" s="1518">
        <v>1</v>
      </c>
      <c r="D55" s="1537" t="s">
        <v>962</v>
      </c>
      <c r="E55" s="1502" t="s">
        <v>45</v>
      </c>
      <c r="F55" s="690"/>
      <c r="G55" s="434" t="s">
        <v>46</v>
      </c>
      <c r="H55" s="952">
        <v>0</v>
      </c>
      <c r="I55" s="952">
        <v>0</v>
      </c>
      <c r="J55" s="952">
        <f>SUM(H55:I55)</f>
        <v>0</v>
      </c>
      <c r="K55" s="220"/>
      <c r="L55" s="1582"/>
      <c r="M55" s="219"/>
    </row>
    <row r="56" spans="1:13" s="218" customFormat="1" ht="27.95" customHeight="1">
      <c r="A56" s="1540" t="s">
        <v>961</v>
      </c>
      <c r="B56" s="1890" t="s">
        <v>128</v>
      </c>
      <c r="C56" s="1518">
        <v>1</v>
      </c>
      <c r="D56" s="1892" t="s">
        <v>963</v>
      </c>
      <c r="E56" s="1502" t="s">
        <v>44</v>
      </c>
      <c r="F56" s="690"/>
      <c r="G56" s="434"/>
      <c r="H56" s="952">
        <v>0</v>
      </c>
      <c r="I56" s="952">
        <v>0</v>
      </c>
      <c r="J56" s="952">
        <f t="shared" ref="J56:J58" si="10">SUM(H56:I56)</f>
        <v>0</v>
      </c>
      <c r="K56" s="220"/>
      <c r="L56" s="219"/>
      <c r="M56" s="219"/>
    </row>
    <row r="57" spans="1:13" s="218" customFormat="1" ht="27.95" customHeight="1">
      <c r="A57" s="1314"/>
      <c r="B57" s="1316" t="s">
        <v>126</v>
      </c>
      <c r="C57" s="1518" t="s">
        <v>134</v>
      </c>
      <c r="D57" s="1892" t="s">
        <v>964</v>
      </c>
      <c r="E57" s="1248"/>
      <c r="F57" s="1248"/>
      <c r="G57" s="1248"/>
      <c r="H57" s="952">
        <v>0</v>
      </c>
      <c r="I57" s="952">
        <v>0</v>
      </c>
      <c r="J57" s="952">
        <f t="shared" si="10"/>
        <v>0</v>
      </c>
      <c r="K57" s="220"/>
      <c r="L57" s="1582"/>
      <c r="M57" s="219"/>
    </row>
    <row r="58" spans="1:13" s="218" customFormat="1" ht="27.95" customHeight="1">
      <c r="A58" s="1314"/>
      <c r="B58" s="1316" t="s">
        <v>66</v>
      </c>
      <c r="C58" s="1518">
        <v>2</v>
      </c>
      <c r="D58" s="1892" t="s">
        <v>937</v>
      </c>
      <c r="E58" s="1248"/>
      <c r="F58" s="1248"/>
      <c r="G58" s="1248"/>
      <c r="H58" s="952">
        <f>SUM(H55:H57)</f>
        <v>0</v>
      </c>
      <c r="I58" s="952">
        <f t="shared" ref="I58" si="11">SUM(I55:I57)</f>
        <v>0</v>
      </c>
      <c r="J58" s="952">
        <f t="shared" si="10"/>
        <v>0</v>
      </c>
      <c r="K58" s="220"/>
      <c r="L58" s="219"/>
      <c r="M58" s="219"/>
    </row>
    <row r="59" spans="1:13" s="218" customFormat="1" ht="27.95" customHeight="1">
      <c r="A59" s="1314"/>
      <c r="B59" s="2461" t="s">
        <v>935</v>
      </c>
      <c r="C59" s="2462"/>
      <c r="D59" s="2463"/>
      <c r="E59" s="1248"/>
      <c r="F59" s="1248"/>
      <c r="G59" s="1248"/>
      <c r="H59" s="524"/>
      <c r="I59" s="1248"/>
      <c r="J59" s="1248"/>
      <c r="K59" s="220"/>
      <c r="L59" s="219"/>
    </row>
    <row r="60" spans="1:13" s="218" customFormat="1" ht="27.95" customHeight="1">
      <c r="A60" s="1314"/>
      <c r="B60" s="1890"/>
      <c r="C60" s="1891"/>
      <c r="D60" s="1892"/>
      <c r="E60" s="1248"/>
      <c r="F60" s="1248"/>
      <c r="G60" s="1248"/>
      <c r="H60" s="524"/>
      <c r="I60" s="1248"/>
      <c r="J60" s="1248"/>
      <c r="K60" s="220"/>
      <c r="L60" s="219"/>
    </row>
    <row r="61" spans="1:13" s="218" customFormat="1" ht="27.95" customHeight="1">
      <c r="A61" s="1314"/>
      <c r="B61" s="1890"/>
      <c r="C61" s="1891"/>
      <c r="D61" s="1892"/>
      <c r="E61" s="1637"/>
      <c r="F61" s="1638"/>
      <c r="G61" s="1638"/>
      <c r="H61" s="524"/>
      <c r="I61" s="1248"/>
      <c r="J61" s="1248"/>
      <c r="K61" s="220"/>
      <c r="L61" s="219"/>
    </row>
    <row r="62" spans="1:13" s="218" customFormat="1" ht="27.95" customHeight="1">
      <c r="A62" s="2038"/>
      <c r="B62" s="2039"/>
      <c r="C62" s="2040"/>
      <c r="D62" s="2041"/>
      <c r="E62" s="2042"/>
      <c r="F62" s="2043"/>
      <c r="G62" s="2043"/>
      <c r="H62" s="933"/>
      <c r="I62" s="2044"/>
      <c r="J62" s="2044"/>
      <c r="K62" s="220"/>
      <c r="L62" s="219"/>
    </row>
    <row r="63" spans="1:13" s="218" customFormat="1" ht="27.95" customHeight="1">
      <c r="A63" s="2023" t="s">
        <v>1180</v>
      </c>
      <c r="B63" s="2045" t="s">
        <v>1187</v>
      </c>
      <c r="C63" s="2046"/>
      <c r="D63" s="2047"/>
      <c r="E63" s="2048" t="s">
        <v>24</v>
      </c>
      <c r="F63" s="2049" t="s">
        <v>43</v>
      </c>
      <c r="G63" s="2049" t="s">
        <v>44</v>
      </c>
      <c r="H63" s="2050"/>
      <c r="I63" s="2051"/>
      <c r="J63" s="2051"/>
      <c r="K63" s="220"/>
      <c r="L63" s="219"/>
    </row>
    <row r="64" spans="1:13" s="218" customFormat="1" ht="27.95" customHeight="1">
      <c r="A64" s="1482" t="s">
        <v>969</v>
      </c>
      <c r="B64" s="1890" t="s">
        <v>124</v>
      </c>
      <c r="C64" s="1520">
        <v>8</v>
      </c>
      <c r="D64" s="1892" t="s">
        <v>937</v>
      </c>
      <c r="E64" s="1502" t="s">
        <v>45</v>
      </c>
      <c r="F64" s="690"/>
      <c r="G64" s="434" t="s">
        <v>46</v>
      </c>
      <c r="H64" s="952">
        <v>0</v>
      </c>
      <c r="I64" s="952">
        <v>0</v>
      </c>
      <c r="J64" s="952">
        <f>SUM(H64:I64)</f>
        <v>0</v>
      </c>
      <c r="K64" s="220"/>
      <c r="L64" s="219"/>
    </row>
    <row r="65" spans="1:12" s="218" customFormat="1" ht="27.95" customHeight="1">
      <c r="A65" s="1536"/>
      <c r="B65" s="1890" t="s">
        <v>128</v>
      </c>
      <c r="C65" s="1520">
        <v>8</v>
      </c>
      <c r="D65" s="1892" t="s">
        <v>967</v>
      </c>
      <c r="E65" s="1502" t="s">
        <v>44</v>
      </c>
      <c r="F65" s="690"/>
      <c r="G65" s="434"/>
      <c r="H65" s="952">
        <v>0</v>
      </c>
      <c r="I65" s="952">
        <v>0</v>
      </c>
      <c r="J65" s="952">
        <f t="shared" ref="J65:J67" si="12">SUM(H65:I65)</f>
        <v>0</v>
      </c>
      <c r="K65" s="220"/>
      <c r="L65" s="219"/>
    </row>
    <row r="66" spans="1:12" s="218" customFormat="1" ht="27.95" customHeight="1">
      <c r="A66" s="1519"/>
      <c r="B66" s="1890" t="s">
        <v>126</v>
      </c>
      <c r="C66" s="1520">
        <v>4</v>
      </c>
      <c r="D66" s="1892" t="s">
        <v>966</v>
      </c>
      <c r="E66" s="1248"/>
      <c r="F66" s="1248"/>
      <c r="G66" s="1248"/>
      <c r="H66" s="952">
        <v>0</v>
      </c>
      <c r="I66" s="952">
        <v>0</v>
      </c>
      <c r="J66" s="952">
        <f t="shared" si="12"/>
        <v>0</v>
      </c>
      <c r="K66" s="220"/>
      <c r="L66" s="219"/>
    </row>
    <row r="67" spans="1:12" s="218" customFormat="1" ht="27.95" customHeight="1">
      <c r="A67" s="1519"/>
      <c r="B67" s="1890" t="s">
        <v>66</v>
      </c>
      <c r="C67" s="1520">
        <v>20</v>
      </c>
      <c r="D67" s="1892" t="s">
        <v>937</v>
      </c>
      <c r="E67" s="1248"/>
      <c r="F67" s="1248"/>
      <c r="G67" s="1248"/>
      <c r="H67" s="952">
        <f>SUM(H64:H66)</f>
        <v>0</v>
      </c>
      <c r="I67" s="952">
        <f t="shared" ref="I67" si="13">SUM(I64:I66)</f>
        <v>0</v>
      </c>
      <c r="J67" s="952">
        <f t="shared" si="12"/>
        <v>0</v>
      </c>
      <c r="K67" s="220"/>
      <c r="L67" s="219"/>
    </row>
    <row r="68" spans="1:12" s="218" customFormat="1" ht="27.95" customHeight="1">
      <c r="A68" s="1519"/>
      <c r="B68" s="1890" t="s">
        <v>938</v>
      </c>
      <c r="C68" s="1514"/>
      <c r="D68" s="1515"/>
      <c r="E68" s="1248"/>
      <c r="F68" s="1248"/>
      <c r="G68" s="1248"/>
      <c r="H68" s="524"/>
      <c r="I68" s="1248"/>
      <c r="J68" s="1248"/>
      <c r="K68" s="220"/>
      <c r="L68" s="219"/>
    </row>
    <row r="69" spans="1:12" s="218" customFormat="1" ht="27.95" customHeight="1">
      <c r="A69" s="1519"/>
      <c r="B69" s="2461" t="s">
        <v>935</v>
      </c>
      <c r="C69" s="2462"/>
      <c r="D69" s="2463"/>
      <c r="E69" s="1248"/>
      <c r="F69" s="1248"/>
      <c r="G69" s="1248"/>
      <c r="H69" s="524"/>
      <c r="I69" s="1248"/>
      <c r="J69" s="1248"/>
      <c r="K69" s="220"/>
      <c r="L69" s="219"/>
    </row>
    <row r="70" spans="1:12" s="218" customFormat="1" ht="27.95" customHeight="1">
      <c r="A70" s="1519"/>
      <c r="B70" s="1890"/>
      <c r="C70" s="1514"/>
      <c r="D70" s="1515"/>
      <c r="E70" s="1248"/>
      <c r="F70" s="1248"/>
      <c r="G70" s="1248"/>
      <c r="H70" s="524"/>
      <c r="I70" s="1248"/>
      <c r="J70" s="1248"/>
      <c r="K70" s="220"/>
      <c r="L70" s="219"/>
    </row>
    <row r="71" spans="1:12" s="218" customFormat="1" ht="27.95" customHeight="1">
      <c r="A71" s="1226" t="s">
        <v>1188</v>
      </c>
      <c r="B71" s="1541" t="s">
        <v>1189</v>
      </c>
      <c r="C71" s="1311"/>
      <c r="D71" s="1312"/>
      <c r="E71" s="1500" t="s">
        <v>24</v>
      </c>
      <c r="F71" s="545" t="s">
        <v>43</v>
      </c>
      <c r="G71" s="545" t="s">
        <v>44</v>
      </c>
      <c r="H71" s="962"/>
      <c r="I71" s="962"/>
      <c r="J71" s="962"/>
      <c r="K71" s="220"/>
      <c r="L71" s="219"/>
    </row>
    <row r="72" spans="1:12" s="218" customFormat="1" ht="27.95" customHeight="1">
      <c r="A72" s="1252" t="s">
        <v>939</v>
      </c>
      <c r="B72" s="2458" t="s">
        <v>940</v>
      </c>
      <c r="C72" s="2459"/>
      <c r="D72" s="2460"/>
      <c r="E72" s="1502" t="s">
        <v>45</v>
      </c>
      <c r="F72" s="690"/>
      <c r="G72" s="434" t="s">
        <v>46</v>
      </c>
      <c r="H72" s="962"/>
      <c r="I72" s="962"/>
      <c r="J72" s="962"/>
      <c r="K72" s="220"/>
      <c r="L72" s="219"/>
    </row>
    <row r="73" spans="1:12" s="218" customFormat="1" ht="27.95" customHeight="1">
      <c r="A73" s="129"/>
      <c r="B73" s="1316" t="s">
        <v>321</v>
      </c>
      <c r="C73" s="1317"/>
      <c r="D73" s="1311"/>
      <c r="E73" s="690" t="s">
        <v>44</v>
      </c>
      <c r="F73" s="690"/>
      <c r="G73" s="434"/>
      <c r="H73" s="952">
        <v>0</v>
      </c>
      <c r="I73" s="952">
        <v>0</v>
      </c>
      <c r="J73" s="952">
        <f>SUM(H73:I73)</f>
        <v>0</v>
      </c>
      <c r="K73" s="220"/>
      <c r="L73" s="219"/>
    </row>
    <row r="74" spans="1:12" s="218" customFormat="1" ht="27.95" customHeight="1">
      <c r="A74" s="1521"/>
      <c r="B74" s="1316" t="s">
        <v>322</v>
      </c>
      <c r="C74" s="1954" t="s">
        <v>965</v>
      </c>
      <c r="D74" s="1955"/>
      <c r="E74" s="217"/>
      <c r="F74" s="217"/>
      <c r="G74" s="217"/>
      <c r="H74" s="952">
        <v>0</v>
      </c>
      <c r="I74" s="952">
        <v>0</v>
      </c>
      <c r="J74" s="952">
        <f t="shared" ref="J74:J76" si="14">SUM(H74:I74)</f>
        <v>0</v>
      </c>
      <c r="K74" s="220"/>
      <c r="L74" s="219"/>
    </row>
    <row r="75" spans="1:12" s="218" customFormat="1" ht="27.95" customHeight="1">
      <c r="A75" s="129"/>
      <c r="B75" s="1316" t="s">
        <v>324</v>
      </c>
      <c r="C75" s="2450" t="s">
        <v>941</v>
      </c>
      <c r="D75" s="2451"/>
      <c r="E75" s="217"/>
      <c r="F75" s="217"/>
      <c r="G75" s="217"/>
      <c r="H75" s="952">
        <v>0</v>
      </c>
      <c r="I75" s="952">
        <v>0</v>
      </c>
      <c r="J75" s="952">
        <f t="shared" si="14"/>
        <v>0</v>
      </c>
      <c r="K75" s="220"/>
      <c r="L75" s="219"/>
    </row>
    <row r="76" spans="1:12" s="218" customFormat="1" ht="27.95" customHeight="1">
      <c r="A76" s="129"/>
      <c r="B76" s="1316" t="s">
        <v>66</v>
      </c>
      <c r="C76" s="1311"/>
      <c r="D76" s="1311"/>
      <c r="E76" s="217"/>
      <c r="F76" s="217"/>
      <c r="G76" s="217"/>
      <c r="H76" s="952">
        <f>SUM(H73:H75)</f>
        <v>0</v>
      </c>
      <c r="I76" s="952">
        <f t="shared" ref="I76" si="15">SUM(I73:I75)</f>
        <v>0</v>
      </c>
      <c r="J76" s="952">
        <f t="shared" si="14"/>
        <v>0</v>
      </c>
      <c r="K76" s="220"/>
      <c r="L76" s="219"/>
    </row>
    <row r="77" spans="1:12" s="218" customFormat="1" ht="27.95" customHeight="1">
      <c r="A77" s="129"/>
      <c r="B77" s="2455" t="s">
        <v>942</v>
      </c>
      <c r="C77" s="2456"/>
      <c r="D77" s="2457"/>
      <c r="E77" s="217"/>
      <c r="F77" s="217"/>
      <c r="G77" s="217"/>
      <c r="H77" s="962"/>
      <c r="I77" s="962"/>
      <c r="J77" s="962"/>
      <c r="K77" s="220"/>
      <c r="L77" s="219"/>
    </row>
    <row r="78" spans="1:12" s="218" customFormat="1" ht="27.95" customHeight="1">
      <c r="A78" s="129"/>
      <c r="B78" s="1541"/>
      <c r="C78" s="1542"/>
      <c r="D78" s="1543"/>
      <c r="E78" s="217"/>
      <c r="F78" s="217"/>
      <c r="G78" s="217"/>
      <c r="H78" s="962"/>
      <c r="I78" s="962"/>
      <c r="J78" s="962"/>
      <c r="K78" s="220"/>
      <c r="L78" s="219"/>
    </row>
    <row r="79" spans="1:12" s="218" customFormat="1" ht="27.95" customHeight="1">
      <c r="A79" s="1226" t="s">
        <v>1190</v>
      </c>
      <c r="B79" s="2458" t="s">
        <v>1191</v>
      </c>
      <c r="C79" s="2459"/>
      <c r="D79" s="2460"/>
      <c r="E79" s="309" t="s">
        <v>24</v>
      </c>
      <c r="F79" s="310" t="s">
        <v>43</v>
      </c>
      <c r="G79" s="434" t="s">
        <v>46</v>
      </c>
      <c r="H79" s="1313"/>
      <c r="I79" s="791"/>
      <c r="J79" s="791"/>
      <c r="K79" s="220"/>
      <c r="L79" s="219"/>
    </row>
    <row r="80" spans="1:12" s="218" customFormat="1" ht="27.95" customHeight="1">
      <c r="A80" s="1522" t="s">
        <v>1315</v>
      </c>
      <c r="B80" s="1541" t="s">
        <v>943</v>
      </c>
      <c r="C80" s="1311"/>
      <c r="D80" s="1312"/>
      <c r="E80" s="309" t="s">
        <v>45</v>
      </c>
      <c r="F80" s="310"/>
      <c r="G80" s="1523"/>
      <c r="H80" s="1313"/>
      <c r="I80" s="791"/>
      <c r="J80" s="791"/>
      <c r="K80" s="220"/>
      <c r="L80" s="219"/>
    </row>
    <row r="81" spans="1:13" s="218" customFormat="1" ht="27.95" customHeight="1">
      <c r="A81" s="1315"/>
      <c r="B81" s="1316" t="s">
        <v>124</v>
      </c>
      <c r="C81" s="1311"/>
      <c r="D81" s="1312"/>
      <c r="E81" s="309" t="s">
        <v>44</v>
      </c>
      <c r="F81" s="310"/>
      <c r="G81" s="1523"/>
      <c r="H81" s="952">
        <v>0</v>
      </c>
      <c r="I81" s="952">
        <v>0</v>
      </c>
      <c r="J81" s="952">
        <f>SUM(H81:I81)</f>
        <v>0</v>
      </c>
      <c r="K81" s="220"/>
      <c r="L81" s="219"/>
    </row>
    <row r="82" spans="1:13" s="218" customFormat="1" ht="27.95" customHeight="1">
      <c r="A82" s="1524"/>
      <c r="B82" s="1548" t="s">
        <v>128</v>
      </c>
      <c r="C82" s="2052" t="s">
        <v>331</v>
      </c>
      <c r="D82" s="43"/>
      <c r="E82" s="1525"/>
      <c r="F82" s="1525"/>
      <c r="G82" s="1525"/>
      <c r="H82" s="952">
        <v>0</v>
      </c>
      <c r="I82" s="952">
        <v>0</v>
      </c>
      <c r="J82" s="952">
        <f t="shared" ref="J82:J84" si="16">SUM(H82:I82)</f>
        <v>0</v>
      </c>
      <c r="K82" s="220"/>
      <c r="L82" s="219"/>
      <c r="M82" s="1524" t="s">
        <v>944</v>
      </c>
    </row>
    <row r="83" spans="1:13" s="218" customFormat="1" ht="27.95" customHeight="1">
      <c r="A83" s="1526"/>
      <c r="B83" s="1316" t="s">
        <v>126</v>
      </c>
      <c r="C83" s="1891"/>
      <c r="D83" s="1892"/>
      <c r="E83" s="1312"/>
      <c r="F83" s="791"/>
      <c r="G83" s="791"/>
      <c r="H83" s="952">
        <v>0</v>
      </c>
      <c r="I83" s="952">
        <v>0</v>
      </c>
      <c r="J83" s="952">
        <f t="shared" si="16"/>
        <v>0</v>
      </c>
      <c r="K83" s="220"/>
      <c r="L83" s="219"/>
    </row>
    <row r="84" spans="1:13" s="218" customFormat="1" ht="27.95" customHeight="1">
      <c r="A84" s="516"/>
      <c r="B84" s="1316" t="s">
        <v>66</v>
      </c>
      <c r="C84" s="1952"/>
      <c r="D84" s="1953"/>
      <c r="E84" s="520"/>
      <c r="F84" s="21"/>
      <c r="G84" s="21"/>
      <c r="H84" s="952">
        <f>SUM(H81:H83)</f>
        <v>0</v>
      </c>
      <c r="I84" s="952">
        <f t="shared" ref="I84" si="17">SUM(I81:I83)</f>
        <v>0</v>
      </c>
      <c r="J84" s="952">
        <f t="shared" si="16"/>
        <v>0</v>
      </c>
      <c r="K84" s="220"/>
      <c r="L84" s="219"/>
    </row>
    <row r="85" spans="1:13" s="218" customFormat="1" ht="27.95" customHeight="1">
      <c r="A85" s="129"/>
      <c r="B85" s="2455" t="s">
        <v>945</v>
      </c>
      <c r="C85" s="2456"/>
      <c r="D85" s="2457"/>
      <c r="E85" s="217"/>
      <c r="F85" s="217"/>
      <c r="G85" s="217"/>
      <c r="H85" s="962"/>
      <c r="I85" s="962"/>
      <c r="J85" s="962"/>
      <c r="K85" s="220"/>
      <c r="L85" s="219"/>
    </row>
    <row r="86" spans="1:13" s="218" customFormat="1" ht="27.95" customHeight="1">
      <c r="A86" s="668"/>
      <c r="B86" s="1465"/>
      <c r="C86" s="1466"/>
      <c r="D86" s="1467"/>
      <c r="E86" s="657"/>
      <c r="F86" s="24"/>
      <c r="G86" s="24"/>
      <c r="H86" s="952"/>
      <c r="I86" s="952"/>
      <c r="J86" s="952"/>
      <c r="K86" s="220"/>
      <c r="L86" s="219"/>
    </row>
    <row r="87" spans="1:13" s="218" customFormat="1" ht="27.95" customHeight="1">
      <c r="A87" s="668"/>
      <c r="B87" s="1465"/>
      <c r="C87" s="1466"/>
      <c r="D87" s="1467"/>
      <c r="E87" s="657"/>
      <c r="F87" s="24"/>
      <c r="G87" s="24"/>
      <c r="H87" s="952"/>
      <c r="I87" s="952"/>
      <c r="J87" s="952"/>
      <c r="K87" s="220"/>
      <c r="L87" s="219"/>
    </row>
    <row r="88" spans="1:13" s="218" customFormat="1" ht="27.95" customHeight="1">
      <c r="A88" s="668"/>
      <c r="B88" s="1465"/>
      <c r="C88" s="1466"/>
      <c r="D88" s="1467"/>
      <c r="E88" s="657"/>
      <c r="F88" s="24"/>
      <c r="G88" s="24"/>
      <c r="H88" s="952"/>
      <c r="I88" s="952"/>
      <c r="J88" s="952"/>
      <c r="K88" s="220"/>
      <c r="L88" s="219"/>
    </row>
    <row r="89" spans="1:13" ht="27.95" customHeight="1">
      <c r="A89" s="127"/>
      <c r="B89" s="168"/>
      <c r="C89" s="236"/>
      <c r="D89" s="237"/>
      <c r="E89" s="195"/>
      <c r="F89" s="195"/>
      <c r="G89" s="196"/>
      <c r="H89" s="247"/>
      <c r="I89" s="247"/>
      <c r="J89" s="247"/>
      <c r="K89" s="43"/>
      <c r="L89" s="43"/>
    </row>
    <row r="90" spans="1:13" ht="27.95" customHeight="1">
      <c r="A90" s="2452" t="s">
        <v>587</v>
      </c>
      <c r="B90" s="2453"/>
      <c r="C90" s="2453"/>
      <c r="D90" s="2454"/>
      <c r="E90" s="1061"/>
      <c r="F90" s="1062"/>
      <c r="G90" s="1062"/>
      <c r="H90" s="1063">
        <f>SUM(Goal!H27+Goal!H35+Goal!H44+Goal!H53+Goal!H65+Goal!H72+Goal!H80+Goal!H89+Goal!H95+Goal!H107+Goal!H115+Goal!H126+Goal!H135+Goal!H143+Goal!H151+'Goal (CSR)'!H14+'Goal (CSR)'!H21+'Goal (CSR)'!H33+'Goal (CSR)'!H41+'Goal (CSR)'!H48+'Goal (CSR)'!H55+'Goal (CSR)'!H64+'Goal (CSR)'!H73+'Goal (CSR)'!H81)</f>
        <v>0.122</v>
      </c>
      <c r="I90" s="1063">
        <f>Goal!I27+Goal!I35+Goal!I44+Goal!I53+Goal!I65+Goal!I72+Goal!I80+Goal!I89+Goal!I95+Goal!I101+Goal!I107+Goal!I115+Goal!I126+Goal!I135+Goal!I143+Goal!I151+'Goal (CSR)'!I14+'Goal (CSR)'!I21+'Goal (CSR)'!I33+'Goal (CSR)'!I41+'Goal (CSR)'!I48+'Goal (CSR)'!I55+'Goal (CSR)'!I64+'Goal (CSR)'!I73+'Goal (CSR)'!I81</f>
        <v>0</v>
      </c>
      <c r="J90" s="1063">
        <f>Goal!J27+Goal!J35+Goal!J44+Goal!J53+Goal!J65+Goal!J72+Goal!J80+Goal!J89+Goal!J95+Goal!J101+Goal!J107+Goal!J115+Goal!J126+Goal!J135+Goal!J143+Goal!J151+'Goal (CSR)'!J14+'Goal (CSR)'!J21+'Goal (CSR)'!J33+'Goal (CSR)'!J41+'Goal (CSR)'!J48+'Goal (CSR)'!J55+'Goal (CSR)'!J64+'Goal (CSR)'!J73+'Goal (CSR)'!J81</f>
        <v>0.122</v>
      </c>
      <c r="K90" s="43"/>
      <c r="L90" s="43"/>
    </row>
    <row r="91" spans="1:13" ht="27.95" customHeight="1">
      <c r="A91" s="2452" t="s">
        <v>588</v>
      </c>
      <c r="B91" s="2453"/>
      <c r="C91" s="2453"/>
      <c r="D91" s="2454"/>
      <c r="E91" s="1061"/>
      <c r="F91" s="1062"/>
      <c r="G91" s="1062"/>
      <c r="H91" s="1063">
        <f>SUM(Goal!H28+Goal!H36+Goal!H45+Goal!H54+Goal!H66+Goal!H73+Goal!H81+Goal!H90+Goal!H96+Goal!H108+Goal!H116+Goal!H127+Goal!H136+Goal!H144+Goal!H152+'Goal (CSR)'!H15+'Goal (CSR)'!H22+'Goal (CSR)'!H34+'Goal (CSR)'!H42+'Goal (CSR)'!H49+'Goal (CSR)'!H56+'Goal (CSR)'!H65+'Goal (CSR)'!H74+'Goal (CSR)'!H82)</f>
        <v>0.13600000000000001</v>
      </c>
      <c r="I91" s="1063">
        <f>Goal!I28+Goal!I36+Goal!I45+Goal!I54+Goal!I66+Goal!I73+Goal!I81+Goal!I90+Goal!I96+Goal!I102+Goal!I108+Goal!I116+Goal!I127+Goal!I136+Goal!I144+Goal!I152+'Goal (CSR)'!I15+'Goal (CSR)'!I22+'Goal (CSR)'!I34+'Goal (CSR)'!I42+'Goal (CSR)'!I49+'Goal (CSR)'!I56+'Goal (CSR)'!I65+'Goal (CSR)'!I74+'Goal (CSR)'!I82</f>
        <v>0</v>
      </c>
      <c r="J91" s="1063">
        <f>Goal!J28+Goal!J36+Goal!J45+Goal!J54+Goal!J66+Goal!J73+Goal!J81+Goal!J90+Goal!J96+Goal!J102+Goal!J108+Goal!J116+Goal!J127+Goal!J136+Goal!J144+Goal!J152+'Goal (CSR)'!J15+'Goal (CSR)'!J22+'Goal (CSR)'!J34+'Goal (CSR)'!J42+'Goal (CSR)'!J49+'Goal (CSR)'!J56+'Goal (CSR)'!J65+'Goal (CSR)'!J74+'Goal (CSR)'!J82</f>
        <v>0.13600000000000001</v>
      </c>
      <c r="K91" s="43"/>
      <c r="L91" s="43"/>
    </row>
    <row r="92" spans="1:13" ht="27.95" customHeight="1">
      <c r="A92" s="2452" t="s">
        <v>589</v>
      </c>
      <c r="B92" s="2453"/>
      <c r="C92" s="2453"/>
      <c r="D92" s="2454"/>
      <c r="E92" s="1061"/>
      <c r="F92" s="1062"/>
      <c r="G92" s="1062"/>
      <c r="H92" s="1063">
        <f>SUM(Goal!H29+Goal!H37+Goal!H46+Goal!H55+Goal!H67+Goal!H74+Goal!H82+Goal!H91+Goal!H97+Goal!H109+Goal!H117+Goal!H128+Goal!H137+Goal!H145+Goal!H153+'Goal (CSR)'!H16+'Goal (CSR)'!H23+'Goal (CSR)'!H35+'Goal (CSR)'!H43+'Goal (CSR)'!H50+'Goal (CSR)'!H57+'Goal (CSR)'!H66+'Goal (CSR)'!H75+'Goal (CSR)'!H83)</f>
        <v>0.122</v>
      </c>
      <c r="I92" s="1063">
        <f>Goal!I29+Goal!I37+Goal!I46+Goal!I55+Goal!I67+Goal!I74+Goal!I82+Goal!I91+Goal!I97+Goal!I103+Goal!I109+Goal!I117+Goal!I128+Goal!I137+Goal!I145+Goal!I153+'Goal (CSR)'!I16+'Goal (CSR)'!I23+'Goal (CSR)'!I35+'Goal (CSR)'!I43+'Goal (CSR)'!I50+'Goal (CSR)'!I57+'Goal (CSR)'!I66+'Goal (CSR)'!I75+'Goal (CSR)'!I83</f>
        <v>0</v>
      </c>
      <c r="J92" s="1063">
        <f>Goal!J29+Goal!J37+Goal!J46+Goal!J55+Goal!J67+Goal!J74+Goal!J82+Goal!J91+Goal!J97+Goal!J103+Goal!J109+Goal!J117+Goal!J128+Goal!J137+Goal!J145+Goal!J153+'Goal (CSR)'!J16+'Goal (CSR)'!J23+'Goal (CSR)'!J35+'Goal (CSR)'!J43+'Goal (CSR)'!J50+'Goal (CSR)'!J57+'Goal (CSR)'!J66+'Goal (CSR)'!J75+'Goal (CSR)'!J83</f>
        <v>0.122</v>
      </c>
      <c r="K92" s="43"/>
      <c r="L92" s="43"/>
    </row>
    <row r="93" spans="1:13" ht="27.95" customHeight="1">
      <c r="A93" s="2452" t="s">
        <v>590</v>
      </c>
      <c r="B93" s="2453"/>
      <c r="C93" s="2453"/>
      <c r="D93" s="2454"/>
      <c r="E93" s="1061"/>
      <c r="F93" s="1062"/>
      <c r="G93" s="1062"/>
      <c r="H93" s="1063">
        <f>SUM(Goal!H30+Goal!H38+Goal!H47+Goal!H56+Goal!H68+Goal!H75+Goal!H83+Goal!H92+Goal!H98+Goal!H110+Goal!H118+Goal!H129+Goal!H138+Goal!H146+Goal!H154+'Goal (CSR)'!H17+'Goal (CSR)'!H24+'Goal (CSR)'!H36+'Goal (CSR)'!H44+'Goal (CSR)'!H51+'Goal (CSR)'!H58+'Goal (CSR)'!H67+'Goal (CSR)'!H76+'Goal (CSR)'!H84)</f>
        <v>0.38</v>
      </c>
      <c r="I93" s="1063">
        <f>Goal!I30+Goal!I38+Goal!I47+Goal!I56+Goal!I68+Goal!I75+Goal!I83+Goal!I92+Goal!I98+Goal!I104+Goal!I110+Goal!I118+Goal!I129+Goal!I138+Goal!I146+Goal!I154+'Goal (CSR)'!I17+'Goal (CSR)'!I24+'Goal (CSR)'!I36+'Goal (CSR)'!I44+'Goal (CSR)'!I51+'Goal (CSR)'!I58+'Goal (CSR)'!I67+'Goal (CSR)'!I76+'Goal (CSR)'!I84</f>
        <v>0</v>
      </c>
      <c r="J93" s="1063">
        <f>Goal!J30+Goal!J38+Goal!J47+Goal!J56+Goal!J68+Goal!J75+Goal!J83+Goal!J92+Goal!J98+Goal!J104+Goal!J110+Goal!J118+Goal!J129+Goal!J138+Goal!J146+Goal!J154+'Goal (CSR)'!J17+'Goal (CSR)'!J24+'Goal (CSR)'!J36+'Goal (CSR)'!J44+'Goal (CSR)'!J51+'Goal (CSR)'!J58+'Goal (CSR)'!J67+'Goal (CSR)'!J76+'Goal (CSR)'!J84</f>
        <v>0.38</v>
      </c>
      <c r="K93" s="43"/>
      <c r="L93" s="43"/>
    </row>
    <row r="94" spans="1:13" ht="27.95" customHeight="1">
      <c r="I94" s="2">
        <v>3</v>
      </c>
      <c r="J94" s="2">
        <v>9</v>
      </c>
      <c r="K94" s="43"/>
      <c r="L94" s="43"/>
    </row>
    <row r="95" spans="1:13" ht="27.95" customHeight="1">
      <c r="I95" s="2">
        <f>I94+Goal!I172</f>
        <v>8</v>
      </c>
      <c r="J95" s="2">
        <f>J94+Goal!J172</f>
        <v>25</v>
      </c>
      <c r="K95" s="43"/>
      <c r="L95" s="43"/>
    </row>
    <row r="96" spans="1:13" ht="27.95" customHeight="1">
      <c r="K96" s="43"/>
      <c r="L96" s="43"/>
    </row>
    <row r="97" spans="11:12" ht="27.95" customHeight="1">
      <c r="K97" s="43"/>
      <c r="L97" s="43"/>
    </row>
    <row r="98" spans="11:12" ht="27.95" customHeight="1">
      <c r="K98" s="43"/>
      <c r="L98" s="43"/>
    </row>
    <row r="99" spans="11:12" ht="27.95" customHeight="1">
      <c r="K99" s="43"/>
      <c r="L99" s="43"/>
    </row>
    <row r="100" spans="11:12" ht="27.95" customHeight="1">
      <c r="K100" s="43"/>
      <c r="L100" s="43"/>
    </row>
    <row r="101" spans="11:12" ht="27.95" customHeight="1">
      <c r="K101" s="43"/>
      <c r="L101" s="43"/>
    </row>
    <row r="102" spans="11:12" ht="27.95" customHeight="1">
      <c r="K102" s="43"/>
      <c r="L102" s="43"/>
    </row>
    <row r="103" spans="11:12" ht="27.95" customHeight="1">
      <c r="K103" s="43"/>
      <c r="L103" s="43"/>
    </row>
    <row r="104" spans="11:12" ht="27.95" customHeight="1">
      <c r="K104" s="43"/>
      <c r="L104" s="43"/>
    </row>
    <row r="105" spans="11:12" ht="27.95" customHeight="1">
      <c r="K105" s="43"/>
      <c r="L105" s="43"/>
    </row>
    <row r="106" spans="11:12" ht="27.95" customHeight="1">
      <c r="K106" s="43"/>
      <c r="L106" s="43"/>
    </row>
    <row r="107" spans="11:12" ht="27.95" customHeight="1">
      <c r="K107" s="43"/>
      <c r="L107" s="43"/>
    </row>
    <row r="108" spans="11:12" ht="27.95" customHeight="1">
      <c r="K108" s="43"/>
      <c r="L108" s="43"/>
    </row>
    <row r="109" spans="11:12" ht="27.95" customHeight="1">
      <c r="K109" s="43"/>
      <c r="L109" s="43"/>
    </row>
    <row r="110" spans="11:12" ht="27.95" customHeight="1">
      <c r="K110" s="43"/>
      <c r="L110" s="43"/>
    </row>
    <row r="111" spans="11:12" ht="27.95" customHeight="1">
      <c r="K111" s="43"/>
      <c r="L111" s="43"/>
    </row>
    <row r="112" spans="11:12" ht="27.95" customHeight="1">
      <c r="K112" s="43"/>
      <c r="L112" s="43"/>
    </row>
    <row r="113" spans="11:12" ht="27.95" customHeight="1">
      <c r="K113" s="43"/>
      <c r="L113" s="43"/>
    </row>
    <row r="114" spans="11:12" ht="27.95" customHeight="1">
      <c r="K114" s="43"/>
      <c r="L114" s="43"/>
    </row>
    <row r="115" spans="11:12" ht="27.95" customHeight="1">
      <c r="K115" s="43"/>
      <c r="L115" s="43"/>
    </row>
    <row r="116" spans="11:12" ht="27.95" customHeight="1">
      <c r="K116" s="43"/>
      <c r="L116" s="43"/>
    </row>
    <row r="117" spans="11:12" ht="27.95" customHeight="1">
      <c r="K117" s="43"/>
      <c r="L117" s="43"/>
    </row>
    <row r="118" spans="11:12" ht="27.95" customHeight="1">
      <c r="K118" s="43"/>
      <c r="L118" s="43"/>
    </row>
    <row r="119" spans="11:12" ht="27.95" customHeight="1">
      <c r="K119" s="43"/>
      <c r="L119" s="43"/>
    </row>
    <row r="120" spans="11:12" ht="27.95" customHeight="1">
      <c r="K120" s="43"/>
      <c r="L120" s="43"/>
    </row>
    <row r="121" spans="11:12" ht="27.95" customHeight="1">
      <c r="K121" s="43"/>
      <c r="L121" s="43"/>
    </row>
    <row r="122" spans="11:12" ht="27.95" customHeight="1">
      <c r="K122" s="43"/>
      <c r="L122" s="43"/>
    </row>
    <row r="123" spans="11:12" ht="27.95" customHeight="1">
      <c r="K123" s="43"/>
      <c r="L123" s="43"/>
    </row>
    <row r="124" spans="11:12" ht="27.95" customHeight="1">
      <c r="K124" s="43"/>
      <c r="L124" s="43"/>
    </row>
    <row r="125" spans="11:12" ht="27.95" customHeight="1">
      <c r="K125" s="43"/>
      <c r="L125" s="43"/>
    </row>
    <row r="126" spans="11:12" ht="27.95" customHeight="1">
      <c r="K126" s="43"/>
      <c r="L126" s="43"/>
    </row>
    <row r="127" spans="11:12" ht="27.95" customHeight="1">
      <c r="K127" s="43"/>
      <c r="L127" s="43"/>
    </row>
    <row r="128" spans="11:12" ht="27.95" customHeight="1">
      <c r="K128" s="43"/>
      <c r="L128" s="43"/>
    </row>
    <row r="129" spans="11:12" ht="27.95" customHeight="1">
      <c r="K129" s="43"/>
      <c r="L129" s="43"/>
    </row>
    <row r="130" spans="11:12" ht="27.95" customHeight="1">
      <c r="K130" s="43"/>
      <c r="L130" s="43"/>
    </row>
    <row r="131" spans="11:12" ht="27.95" customHeight="1">
      <c r="K131" s="43"/>
      <c r="L131" s="43"/>
    </row>
    <row r="132" spans="11:12" ht="27.95" customHeight="1">
      <c r="K132" s="43"/>
      <c r="L132" s="43"/>
    </row>
    <row r="133" spans="11:12" ht="27.95" customHeight="1">
      <c r="K133" s="43"/>
      <c r="L133" s="43"/>
    </row>
    <row r="134" spans="11:12" ht="27.95" customHeight="1">
      <c r="K134" s="43"/>
      <c r="L134" s="43"/>
    </row>
    <row r="135" spans="11:12" ht="27.95" customHeight="1">
      <c r="K135" s="43"/>
      <c r="L135" s="43"/>
    </row>
    <row r="136" spans="11:12" ht="27.95" customHeight="1">
      <c r="K136" s="43"/>
      <c r="L136" s="43"/>
    </row>
    <row r="145" spans="7:8" ht="27.95" customHeight="1">
      <c r="G145" s="43"/>
      <c r="H145" s="2"/>
    </row>
  </sheetData>
  <mergeCells count="32">
    <mergeCell ref="E7:G7"/>
    <mergeCell ref="H7:J7"/>
    <mergeCell ref="E8:G8"/>
    <mergeCell ref="H9:J9"/>
    <mergeCell ref="B10:D10"/>
    <mergeCell ref="H10:J10"/>
    <mergeCell ref="H3:J3"/>
    <mergeCell ref="E4:G4"/>
    <mergeCell ref="H4:J4"/>
    <mergeCell ref="E5:G5"/>
    <mergeCell ref="H6:J6"/>
    <mergeCell ref="B59:D59"/>
    <mergeCell ref="B69:D69"/>
    <mergeCell ref="B72:D72"/>
    <mergeCell ref="H11:J11"/>
    <mergeCell ref="B12:D12"/>
    <mergeCell ref="B11:D11"/>
    <mergeCell ref="B52:D52"/>
    <mergeCell ref="B54:D54"/>
    <mergeCell ref="B37:D37"/>
    <mergeCell ref="B25:D25"/>
    <mergeCell ref="B13:D13"/>
    <mergeCell ref="B18:D18"/>
    <mergeCell ref="B45:D45"/>
    <mergeCell ref="C75:D75"/>
    <mergeCell ref="A91:D91"/>
    <mergeCell ref="A92:D92"/>
    <mergeCell ref="A93:D93"/>
    <mergeCell ref="A90:D90"/>
    <mergeCell ref="B77:D77"/>
    <mergeCell ref="B79:D79"/>
    <mergeCell ref="B85:D85"/>
  </mergeCells>
  <pageMargins left="0.5" right="0.4" top="0.7" bottom="0.4" header="0.4" footer="0.4"/>
  <pageSetup paperSize="9" scale="58" orientation="landscape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50021"/>
  </sheetPr>
  <dimension ref="A1:N99"/>
  <sheetViews>
    <sheetView view="pageBreakPreview" zoomScale="90" zoomScaleNormal="70" zoomScaleSheetLayoutView="90" workbookViewId="0">
      <selection activeCell="A63" sqref="A63:J94"/>
    </sheetView>
  </sheetViews>
  <sheetFormatPr defaultColWidth="9" defaultRowHeight="27.95" customHeight="1"/>
  <cols>
    <col min="1" max="1" width="55.5703125" style="13" customWidth="1"/>
    <col min="2" max="2" width="16.5703125" style="13" customWidth="1"/>
    <col min="3" max="3" width="13.5703125" style="13" customWidth="1"/>
    <col min="4" max="4" width="40.42578125" style="13" customWidth="1"/>
    <col min="5" max="7" width="15.5703125" style="13" customWidth="1"/>
    <col min="8" max="9" width="13.5703125" style="13" customWidth="1"/>
    <col min="10" max="10" width="14.5703125" style="13" customWidth="1"/>
    <col min="11" max="16384" width="9" style="13"/>
  </cols>
  <sheetData>
    <row r="1" spans="1:12" ht="27.95" customHeight="1">
      <c r="A1" s="586" t="s">
        <v>694</v>
      </c>
      <c r="B1" s="2668" t="s">
        <v>253</v>
      </c>
      <c r="C1" s="2668"/>
      <c r="D1" s="2668"/>
      <c r="E1" s="378"/>
      <c r="F1" s="379"/>
      <c r="G1" s="378"/>
      <c r="H1" s="378"/>
      <c r="I1" s="378"/>
      <c r="J1" s="378"/>
    </row>
    <row r="2" spans="1:12" ht="27.95" customHeight="1">
      <c r="A2" s="587" t="s">
        <v>18</v>
      </c>
      <c r="B2" s="2668" t="s">
        <v>254</v>
      </c>
      <c r="C2" s="2668"/>
      <c r="D2" s="2668"/>
      <c r="E2" s="378"/>
      <c r="F2" s="378"/>
      <c r="G2" s="378"/>
      <c r="H2" s="378"/>
      <c r="I2" s="378"/>
      <c r="J2" s="378"/>
    </row>
    <row r="3" spans="1:12" ht="27.95" customHeight="1">
      <c r="A3" s="210" t="s">
        <v>1</v>
      </c>
      <c r="B3" s="272" t="s">
        <v>75</v>
      </c>
      <c r="C3" s="272"/>
      <c r="D3" s="272"/>
      <c r="E3" s="272" t="s">
        <v>2</v>
      </c>
      <c r="F3" s="272"/>
      <c r="G3" s="272"/>
      <c r="H3" s="2469" t="s">
        <v>3</v>
      </c>
      <c r="I3" s="2469"/>
      <c r="J3" s="2469"/>
    </row>
    <row r="4" spans="1:12" ht="27.95" customHeight="1">
      <c r="A4" s="272" t="s">
        <v>4</v>
      </c>
      <c r="B4" s="385" t="s">
        <v>273</v>
      </c>
      <c r="C4" s="272"/>
      <c r="D4" s="272"/>
      <c r="E4" s="2671" t="s">
        <v>228</v>
      </c>
      <c r="F4" s="2672"/>
      <c r="G4" s="2672"/>
      <c r="H4" s="2671" t="s">
        <v>228</v>
      </c>
      <c r="I4" s="2672"/>
      <c r="J4" s="2672"/>
    </row>
    <row r="5" spans="1:12" ht="27.95" customHeight="1">
      <c r="A5" s="385" t="s">
        <v>452</v>
      </c>
      <c r="B5" s="385"/>
      <c r="C5" s="272"/>
      <c r="D5" s="272"/>
      <c r="E5" s="479"/>
      <c r="F5" s="479"/>
      <c r="G5" s="479"/>
      <c r="H5" s="2617"/>
      <c r="I5" s="2617"/>
      <c r="J5" s="2617"/>
    </row>
    <row r="6" spans="1:12" ht="27.95" customHeight="1">
      <c r="A6" s="385"/>
      <c r="B6" s="385"/>
      <c r="C6" s="272"/>
      <c r="D6" s="272"/>
      <c r="E6" s="1110"/>
      <c r="F6" s="1110"/>
      <c r="G6" s="1110"/>
      <c r="H6" s="2617"/>
      <c r="I6" s="2617"/>
      <c r="J6" s="2617"/>
    </row>
    <row r="7" spans="1:12" ht="27.95" customHeight="1">
      <c r="A7" s="83"/>
      <c r="B7" s="272" t="s">
        <v>80</v>
      </c>
      <c r="C7" s="272"/>
      <c r="D7" s="272"/>
      <c r="E7" s="272" t="s">
        <v>7</v>
      </c>
      <c r="F7" s="272"/>
      <c r="G7" s="272"/>
      <c r="H7" s="2469" t="s">
        <v>8</v>
      </c>
      <c r="I7" s="2469"/>
      <c r="J7" s="2469"/>
    </row>
    <row r="8" spans="1:12" ht="27.95" customHeight="1">
      <c r="A8" s="83"/>
      <c r="B8" s="385" t="s">
        <v>273</v>
      </c>
      <c r="C8" s="272"/>
      <c r="D8" s="272"/>
      <c r="E8" s="479"/>
      <c r="F8" s="479"/>
      <c r="G8" s="479"/>
      <c r="H8" s="2617"/>
      <c r="I8" s="2617"/>
      <c r="J8" s="2617"/>
    </row>
    <row r="9" spans="1:12" ht="27.95" customHeight="1">
      <c r="A9" s="385"/>
      <c r="B9" s="385"/>
      <c r="C9" s="272"/>
      <c r="D9" s="272"/>
      <c r="E9" s="479"/>
      <c r="F9" s="479"/>
      <c r="G9" s="479"/>
      <c r="H9" s="1109"/>
      <c r="I9" s="1109"/>
      <c r="J9" s="1109"/>
    </row>
    <row r="10" spans="1:12" ht="27.95" customHeight="1">
      <c r="A10" s="385"/>
      <c r="B10" s="2669"/>
      <c r="C10" s="2670"/>
      <c r="D10" s="2670"/>
      <c r="E10" s="1110"/>
      <c r="F10" s="1110"/>
      <c r="G10" s="1110"/>
      <c r="H10" s="2617"/>
      <c r="I10" s="2617"/>
      <c r="J10" s="2617"/>
    </row>
    <row r="11" spans="1:12" ht="27.95" customHeight="1">
      <c r="A11" s="455"/>
      <c r="B11" s="455"/>
      <c r="C11" s="386"/>
      <c r="D11" s="386"/>
      <c r="E11" s="480"/>
      <c r="F11" s="480"/>
      <c r="G11" s="480"/>
      <c r="H11" s="1105"/>
      <c r="I11" s="1105"/>
      <c r="J11" s="1105"/>
    </row>
    <row r="12" spans="1:12" s="26" customFormat="1" ht="27.95" customHeight="1">
      <c r="A12" s="457" t="s">
        <v>11</v>
      </c>
      <c r="B12" s="2475" t="s">
        <v>12</v>
      </c>
      <c r="C12" s="2476"/>
      <c r="D12" s="2477"/>
      <c r="E12" s="1103">
        <v>10</v>
      </c>
      <c r="F12" s="457">
        <v>11</v>
      </c>
      <c r="G12" s="1104">
        <v>12</v>
      </c>
      <c r="H12" s="2475" t="s">
        <v>21</v>
      </c>
      <c r="I12" s="2476"/>
      <c r="J12" s="2477"/>
    </row>
    <row r="13" spans="1:12" s="26" customFormat="1" ht="27.95" customHeight="1">
      <c r="A13" s="481" t="s">
        <v>13</v>
      </c>
      <c r="B13" s="2425" t="s">
        <v>14</v>
      </c>
      <c r="C13" s="2425"/>
      <c r="D13" s="2425"/>
      <c r="E13" s="1099" t="s">
        <v>22</v>
      </c>
      <c r="F13" s="459" t="s">
        <v>23</v>
      </c>
      <c r="G13" s="1100" t="s">
        <v>24</v>
      </c>
      <c r="H13" s="2424" t="s">
        <v>25</v>
      </c>
      <c r="I13" s="2425"/>
      <c r="J13" s="2426"/>
    </row>
    <row r="14" spans="1:12" s="26" customFormat="1" ht="27.95" customHeight="1">
      <c r="A14" s="482"/>
      <c r="B14" s="2428" t="s">
        <v>15</v>
      </c>
      <c r="C14" s="2428"/>
      <c r="D14" s="2428"/>
      <c r="E14" s="1101"/>
      <c r="F14" s="461"/>
      <c r="G14" s="1102" t="s">
        <v>26</v>
      </c>
      <c r="H14" s="82" t="s">
        <v>188</v>
      </c>
      <c r="I14" s="82" t="s">
        <v>189</v>
      </c>
      <c r="J14" s="82" t="s">
        <v>16</v>
      </c>
    </row>
    <row r="15" spans="1:12" ht="27.95" customHeight="1">
      <c r="A15" s="1199" t="s">
        <v>1402</v>
      </c>
      <c r="B15" s="1966" t="s">
        <v>1403</v>
      </c>
      <c r="C15" s="1966"/>
      <c r="D15" s="1966"/>
      <c r="E15" s="1967"/>
      <c r="F15" s="1967"/>
      <c r="G15" s="1967"/>
      <c r="H15" s="1968"/>
      <c r="I15" s="1968"/>
      <c r="J15" s="1968"/>
      <c r="L15" s="45"/>
    </row>
    <row r="16" spans="1:12" ht="27.95" customHeight="1">
      <c r="A16" s="1383"/>
      <c r="B16" s="1950" t="s">
        <v>854</v>
      </c>
      <c r="C16" s="1950"/>
      <c r="D16" s="1950"/>
      <c r="E16" s="1385"/>
      <c r="F16" s="1385"/>
      <c r="G16" s="1385"/>
      <c r="H16" s="963"/>
      <c r="I16" s="963"/>
      <c r="J16" s="963"/>
      <c r="L16" s="45"/>
    </row>
    <row r="17" spans="1:12" ht="27.95" customHeight="1">
      <c r="A17" s="496"/>
      <c r="B17" s="1950" t="s">
        <v>855</v>
      </c>
      <c r="C17" s="1950"/>
      <c r="D17" s="1950"/>
      <c r="E17" s="411"/>
      <c r="F17" s="411"/>
      <c r="G17" s="411"/>
      <c r="H17" s="963"/>
      <c r="I17" s="963"/>
      <c r="J17" s="963"/>
      <c r="L17" s="1832"/>
    </row>
    <row r="18" spans="1:12" ht="27.95" customHeight="1">
      <c r="A18" s="496"/>
      <c r="B18" s="1427" t="s">
        <v>1404</v>
      </c>
      <c r="C18" s="1198"/>
      <c r="D18" s="1387"/>
      <c r="E18" s="1388" t="s">
        <v>24</v>
      </c>
      <c r="F18" s="411" t="s">
        <v>113</v>
      </c>
      <c r="G18" s="1388" t="s">
        <v>44</v>
      </c>
      <c r="H18" s="963"/>
      <c r="I18" s="963"/>
      <c r="J18" s="963"/>
      <c r="L18" s="45"/>
    </row>
    <row r="19" spans="1:12" ht="27.95" customHeight="1">
      <c r="A19" s="496"/>
      <c r="B19" s="1427" t="s">
        <v>881</v>
      </c>
      <c r="C19" s="1198"/>
      <c r="D19" s="1387"/>
      <c r="E19" s="1388" t="s">
        <v>45</v>
      </c>
      <c r="F19" s="411"/>
      <c r="G19" s="413" t="s">
        <v>46</v>
      </c>
      <c r="H19" s="963"/>
      <c r="I19" s="963"/>
      <c r="J19" s="963"/>
    </row>
    <row r="20" spans="1:12" ht="27.95" customHeight="1">
      <c r="A20" s="496"/>
      <c r="B20" s="1194" t="s">
        <v>55</v>
      </c>
      <c r="C20" s="1198">
        <v>13</v>
      </c>
      <c r="D20" s="1387" t="s">
        <v>856</v>
      </c>
      <c r="E20" s="1388" t="s">
        <v>44</v>
      </c>
      <c r="F20" s="411"/>
      <c r="G20" s="413"/>
      <c r="H20" s="962">
        <v>0.13</v>
      </c>
      <c r="I20" s="962">
        <v>0</v>
      </c>
      <c r="J20" s="962">
        <f t="shared" ref="J20:J22" si="0">SUM(H20:I20)</f>
        <v>0.13</v>
      </c>
    </row>
    <row r="21" spans="1:12" ht="27.95" customHeight="1">
      <c r="A21" s="496"/>
      <c r="B21" s="1194" t="s">
        <v>291</v>
      </c>
      <c r="C21" s="1198">
        <v>11</v>
      </c>
      <c r="D21" s="1387" t="s">
        <v>856</v>
      </c>
      <c r="E21" s="1388"/>
      <c r="F21" s="411"/>
      <c r="G21" s="413"/>
      <c r="H21" s="962">
        <v>0.13</v>
      </c>
      <c r="I21" s="962">
        <v>0</v>
      </c>
      <c r="J21" s="962">
        <f t="shared" si="0"/>
        <v>0.13</v>
      </c>
    </row>
    <row r="22" spans="1:12" ht="27.95" customHeight="1">
      <c r="A22" s="496"/>
      <c r="B22" s="1194" t="s">
        <v>162</v>
      </c>
      <c r="C22" s="1198">
        <v>4</v>
      </c>
      <c r="D22" s="1387" t="s">
        <v>856</v>
      </c>
      <c r="E22" s="1385"/>
      <c r="F22" s="1385"/>
      <c r="G22" s="1385"/>
      <c r="H22" s="962">
        <v>0.13</v>
      </c>
      <c r="I22" s="962">
        <v>0</v>
      </c>
      <c r="J22" s="962">
        <f t="shared" si="0"/>
        <v>0.13</v>
      </c>
    </row>
    <row r="23" spans="1:12" ht="27.95" customHeight="1">
      <c r="A23" s="496"/>
      <c r="B23" s="1194" t="s">
        <v>197</v>
      </c>
      <c r="C23" s="1198">
        <f>SUM(C20:C22)</f>
        <v>28</v>
      </c>
      <c r="D23" s="1387" t="s">
        <v>856</v>
      </c>
      <c r="E23" s="1385"/>
      <c r="F23" s="1385"/>
      <c r="G23" s="1385"/>
      <c r="H23" s="962">
        <f>SUM(H20:H22)</f>
        <v>0.39</v>
      </c>
      <c r="I23" s="962">
        <f t="shared" ref="I23:J23" si="1">SUM(I20:I22)</f>
        <v>0</v>
      </c>
      <c r="J23" s="962">
        <f t="shared" si="1"/>
        <v>0.39</v>
      </c>
    </row>
    <row r="24" spans="1:12" ht="27.95" customHeight="1">
      <c r="A24" s="496"/>
      <c r="B24" s="1386"/>
      <c r="C24" s="1198"/>
      <c r="D24" s="1387"/>
      <c r="E24" s="1385"/>
      <c r="F24" s="1385"/>
      <c r="G24" s="1385"/>
      <c r="H24" s="963"/>
      <c r="I24" s="963"/>
      <c r="J24" s="963"/>
    </row>
    <row r="25" spans="1:12" ht="27.95" customHeight="1">
      <c r="A25" s="1221"/>
      <c r="B25" s="1427" t="s">
        <v>1405</v>
      </c>
      <c r="C25" s="1198"/>
      <c r="D25" s="1387"/>
      <c r="E25" s="1388" t="s">
        <v>24</v>
      </c>
      <c r="F25" s="411" t="s">
        <v>43</v>
      </c>
      <c r="G25" s="1388" t="s">
        <v>44</v>
      </c>
      <c r="H25" s="963"/>
      <c r="I25" s="963"/>
      <c r="J25" s="963"/>
    </row>
    <row r="26" spans="1:12" ht="27.95" customHeight="1">
      <c r="A26" s="1200"/>
      <c r="B26" s="1427" t="s">
        <v>1132</v>
      </c>
      <c r="C26" s="1198"/>
      <c r="D26" s="1387"/>
      <c r="E26" s="1388" t="s">
        <v>45</v>
      </c>
      <c r="F26" s="411"/>
      <c r="G26" s="413" t="s">
        <v>46</v>
      </c>
      <c r="H26" s="963"/>
      <c r="I26" s="963"/>
      <c r="J26" s="963"/>
    </row>
    <row r="27" spans="1:12" ht="27.95" customHeight="1">
      <c r="A27" s="496"/>
      <c r="B27" s="1194" t="s">
        <v>55</v>
      </c>
      <c r="C27" s="1198">
        <v>100</v>
      </c>
      <c r="D27" s="1387" t="s">
        <v>63</v>
      </c>
      <c r="E27" s="1388" t="s">
        <v>44</v>
      </c>
      <c r="F27" s="411"/>
      <c r="G27" s="413"/>
      <c r="H27" s="962">
        <v>0</v>
      </c>
      <c r="I27" s="962">
        <v>0</v>
      </c>
      <c r="J27" s="962">
        <v>0</v>
      </c>
    </row>
    <row r="28" spans="1:12" ht="27.95" customHeight="1">
      <c r="A28" s="496"/>
      <c r="B28" s="1194" t="s">
        <v>291</v>
      </c>
      <c r="C28" s="1198">
        <v>100</v>
      </c>
      <c r="D28" s="1387" t="s">
        <v>63</v>
      </c>
      <c r="E28" s="1385"/>
      <c r="F28" s="1385"/>
      <c r="G28" s="1385"/>
      <c r="H28" s="962">
        <v>0</v>
      </c>
      <c r="I28" s="962">
        <v>0</v>
      </c>
      <c r="J28" s="962">
        <v>0</v>
      </c>
    </row>
    <row r="29" spans="1:12" ht="27.95" customHeight="1">
      <c r="A29" s="496"/>
      <c r="B29" s="1194" t="s">
        <v>162</v>
      </c>
      <c r="C29" s="1198">
        <v>100</v>
      </c>
      <c r="D29" s="1387" t="s">
        <v>63</v>
      </c>
      <c r="E29" s="1385"/>
      <c r="F29" s="1385"/>
      <c r="G29" s="1385"/>
      <c r="H29" s="962">
        <v>0</v>
      </c>
      <c r="I29" s="962">
        <v>0</v>
      </c>
      <c r="J29" s="962">
        <v>0</v>
      </c>
    </row>
    <row r="30" spans="1:12" ht="27.95" customHeight="1">
      <c r="A30" s="496"/>
      <c r="B30" s="1194" t="s">
        <v>197</v>
      </c>
      <c r="C30" s="1198">
        <v>100</v>
      </c>
      <c r="D30" s="1387" t="s">
        <v>63</v>
      </c>
      <c r="E30" s="1385"/>
      <c r="F30" s="1385"/>
      <c r="G30" s="1385"/>
      <c r="H30" s="962">
        <v>0</v>
      </c>
      <c r="I30" s="962">
        <v>0</v>
      </c>
      <c r="J30" s="962">
        <v>0</v>
      </c>
    </row>
    <row r="31" spans="1:12" ht="27.95" customHeight="1">
      <c r="A31" s="1969"/>
      <c r="B31" s="891"/>
      <c r="C31" s="1970"/>
      <c r="D31" s="1971"/>
      <c r="E31" s="1972"/>
      <c r="F31" s="1972"/>
      <c r="G31" s="1972"/>
      <c r="H31" s="1973"/>
      <c r="I31" s="1973"/>
      <c r="J31" s="1973"/>
    </row>
    <row r="32" spans="1:12" ht="27.95" customHeight="1">
      <c r="A32" s="1199" t="s">
        <v>1402</v>
      </c>
      <c r="B32" s="2711" t="s">
        <v>1406</v>
      </c>
      <c r="C32" s="2712"/>
      <c r="D32" s="2713"/>
      <c r="E32" s="1868" t="s">
        <v>24</v>
      </c>
      <c r="F32" s="1869" t="s">
        <v>43</v>
      </c>
      <c r="G32" s="1868" t="s">
        <v>44</v>
      </c>
      <c r="H32" s="1974"/>
      <c r="I32" s="1974"/>
      <c r="J32" s="1974"/>
    </row>
    <row r="33" spans="1:12" ht="27.95" customHeight="1">
      <c r="A33" s="1200" t="s">
        <v>880</v>
      </c>
      <c r="B33" s="1389" t="s">
        <v>857</v>
      </c>
      <c r="C33" s="1390"/>
      <c r="D33" s="1391"/>
      <c r="E33" s="1388" t="s">
        <v>45</v>
      </c>
      <c r="F33" s="411"/>
      <c r="G33" s="413" t="s">
        <v>46</v>
      </c>
      <c r="H33" s="963"/>
      <c r="I33" s="963"/>
      <c r="J33" s="963"/>
    </row>
    <row r="34" spans="1:12" ht="27.95" customHeight="1">
      <c r="A34" s="496"/>
      <c r="B34" s="1194" t="s">
        <v>55</v>
      </c>
      <c r="C34" s="1392">
        <v>162398</v>
      </c>
      <c r="D34" s="1387" t="s">
        <v>858</v>
      </c>
      <c r="E34" s="1388" t="s">
        <v>44</v>
      </c>
      <c r="F34" s="411"/>
      <c r="G34" s="413"/>
      <c r="H34" s="962">
        <v>0.31</v>
      </c>
      <c r="I34" s="962">
        <v>0</v>
      </c>
      <c r="J34" s="962">
        <f>SUM(H34:I34)</f>
        <v>0.31</v>
      </c>
    </row>
    <row r="35" spans="1:12" ht="27.95" customHeight="1">
      <c r="A35" s="496"/>
      <c r="B35" s="1194" t="s">
        <v>291</v>
      </c>
      <c r="C35" s="1392">
        <v>168159</v>
      </c>
      <c r="D35" s="1387" t="s">
        <v>858</v>
      </c>
      <c r="E35" s="1385"/>
      <c r="F35" s="1385"/>
      <c r="G35" s="1385"/>
      <c r="H35" s="962">
        <v>0.31</v>
      </c>
      <c r="I35" s="962">
        <v>0</v>
      </c>
      <c r="J35" s="962">
        <f t="shared" ref="J35:J37" si="2">SUM(H35:I35)</f>
        <v>0.31</v>
      </c>
    </row>
    <row r="36" spans="1:12" ht="27.95" customHeight="1">
      <c r="A36" s="496"/>
      <c r="B36" s="1194" t="s">
        <v>162</v>
      </c>
      <c r="C36" s="1392">
        <v>37144</v>
      </c>
      <c r="D36" s="1387" t="s">
        <v>858</v>
      </c>
      <c r="E36" s="1385"/>
      <c r="F36" s="1385"/>
      <c r="G36" s="1385"/>
      <c r="H36" s="962">
        <v>0.31</v>
      </c>
      <c r="I36" s="962">
        <v>0</v>
      </c>
      <c r="J36" s="962">
        <f t="shared" si="2"/>
        <v>0.31</v>
      </c>
    </row>
    <row r="37" spans="1:12" ht="27.95" customHeight="1">
      <c r="A37" s="496"/>
      <c r="B37" s="1194" t="s">
        <v>197</v>
      </c>
      <c r="C37" s="1392">
        <f>SUM(C34:C36)</f>
        <v>367701</v>
      </c>
      <c r="D37" s="1387" t="s">
        <v>858</v>
      </c>
      <c r="E37" s="1385"/>
      <c r="F37" s="1385"/>
      <c r="G37" s="1385"/>
      <c r="H37" s="962">
        <f>SUM(H34:H36)</f>
        <v>0.92999999999999994</v>
      </c>
      <c r="I37" s="962">
        <f t="shared" ref="I37" si="3">SUM(I34:I36)</f>
        <v>0</v>
      </c>
      <c r="J37" s="962">
        <f t="shared" si="2"/>
        <v>0.92999999999999994</v>
      </c>
    </row>
    <row r="38" spans="1:12" ht="27.95" customHeight="1">
      <c r="A38" s="496"/>
      <c r="B38" s="1386"/>
      <c r="C38" s="1198"/>
      <c r="D38" s="1387"/>
      <c r="E38" s="1385"/>
      <c r="F38" s="1385"/>
      <c r="G38" s="1385"/>
      <c r="H38" s="963"/>
      <c r="I38" s="963"/>
      <c r="J38" s="963"/>
    </row>
    <row r="39" spans="1:12" ht="27.95" customHeight="1">
      <c r="A39" s="1252" t="s">
        <v>1407</v>
      </c>
      <c r="B39" s="2714" t="s">
        <v>1408</v>
      </c>
      <c r="C39" s="2715"/>
      <c r="D39" s="2716"/>
      <c r="E39" s="292" t="s">
        <v>24</v>
      </c>
      <c r="F39" s="491" t="s">
        <v>43</v>
      </c>
      <c r="G39" s="292" t="s">
        <v>44</v>
      </c>
      <c r="H39" s="247"/>
      <c r="I39" s="247"/>
      <c r="J39" s="247"/>
    </row>
    <row r="40" spans="1:12" ht="27.95" customHeight="1">
      <c r="A40" s="1226" t="s">
        <v>671</v>
      </c>
      <c r="B40" s="2714" t="s">
        <v>672</v>
      </c>
      <c r="C40" s="2715"/>
      <c r="D40" s="2716"/>
      <c r="E40" s="292" t="s">
        <v>45</v>
      </c>
      <c r="F40" s="491"/>
      <c r="G40" s="333" t="s">
        <v>46</v>
      </c>
      <c r="H40" s="247"/>
      <c r="I40" s="247"/>
      <c r="J40" s="247"/>
    </row>
    <row r="41" spans="1:12" ht="27.95" customHeight="1">
      <c r="A41" s="496"/>
      <c r="B41" s="89" t="s">
        <v>55</v>
      </c>
      <c r="C41" s="1188">
        <v>3</v>
      </c>
      <c r="D41" s="91" t="s">
        <v>673</v>
      </c>
      <c r="E41" s="292" t="s">
        <v>44</v>
      </c>
      <c r="F41" s="340"/>
      <c r="G41" s="340"/>
      <c r="H41" s="247">
        <v>0.13</v>
      </c>
      <c r="I41" s="247">
        <v>0</v>
      </c>
      <c r="J41" s="247">
        <f>SUM(H41:I41)</f>
        <v>0.13</v>
      </c>
    </row>
    <row r="42" spans="1:12" ht="27.95" customHeight="1">
      <c r="A42" s="496"/>
      <c r="B42" s="89" t="s">
        <v>291</v>
      </c>
      <c r="C42" s="1188">
        <v>3</v>
      </c>
      <c r="D42" s="91" t="s">
        <v>674</v>
      </c>
      <c r="E42" s="340"/>
      <c r="F42" s="340"/>
      <c r="G42" s="340"/>
      <c r="H42" s="247">
        <v>0.13</v>
      </c>
      <c r="I42" s="247">
        <v>0</v>
      </c>
      <c r="J42" s="247">
        <f t="shared" ref="J42:J44" si="4">SUM(H42:I42)</f>
        <v>0.13</v>
      </c>
    </row>
    <row r="43" spans="1:12" ht="27.95" customHeight="1">
      <c r="A43" s="496"/>
      <c r="B43" s="89" t="s">
        <v>162</v>
      </c>
      <c r="C43" s="1188">
        <v>2</v>
      </c>
      <c r="D43" s="91" t="s">
        <v>693</v>
      </c>
      <c r="E43" s="340"/>
      <c r="F43" s="340"/>
      <c r="G43" s="340"/>
      <c r="H43" s="247">
        <v>0.13</v>
      </c>
      <c r="I43" s="247">
        <v>0</v>
      </c>
      <c r="J43" s="247">
        <f t="shared" si="4"/>
        <v>0.13</v>
      </c>
    </row>
    <row r="44" spans="1:12" ht="27.95" customHeight="1">
      <c r="A44" s="847"/>
      <c r="B44" s="89" t="s">
        <v>197</v>
      </c>
      <c r="C44" s="1188">
        <f>SUM(C41:C43)</f>
        <v>8</v>
      </c>
      <c r="D44" s="91" t="s">
        <v>281</v>
      </c>
      <c r="E44" s="340"/>
      <c r="F44" s="340"/>
      <c r="G44" s="340"/>
      <c r="H44" s="247">
        <f>SUM(H41:H43)</f>
        <v>0.39</v>
      </c>
      <c r="I44" s="247">
        <f>SUM(I41:I43)</f>
        <v>0</v>
      </c>
      <c r="J44" s="247">
        <f t="shared" si="4"/>
        <v>0.39</v>
      </c>
    </row>
    <row r="45" spans="1:12" ht="27.95" customHeight="1">
      <c r="A45" s="182"/>
      <c r="B45" s="498"/>
      <c r="C45" s="498"/>
      <c r="D45" s="498"/>
      <c r="E45" s="292"/>
      <c r="F45" s="292"/>
      <c r="G45" s="292"/>
      <c r="H45" s="247"/>
      <c r="I45" s="247"/>
      <c r="J45" s="247"/>
    </row>
    <row r="46" spans="1:12" ht="27.95" customHeight="1">
      <c r="A46" s="1204" t="s">
        <v>1409</v>
      </c>
      <c r="B46" s="1289" t="s">
        <v>1410</v>
      </c>
      <c r="C46" s="1290"/>
      <c r="D46" s="1290"/>
      <c r="E46" s="310" t="s">
        <v>24</v>
      </c>
      <c r="F46" s="1185" t="s">
        <v>43</v>
      </c>
      <c r="G46" s="310" t="s">
        <v>44</v>
      </c>
      <c r="H46" s="831"/>
      <c r="I46" s="831"/>
      <c r="J46" s="831"/>
    </row>
    <row r="47" spans="1:12" ht="27.95" customHeight="1">
      <c r="A47" s="1204" t="s">
        <v>662</v>
      </c>
      <c r="B47" s="1289" t="s">
        <v>883</v>
      </c>
      <c r="C47" s="1290"/>
      <c r="D47" s="1290"/>
      <c r="E47" s="310" t="s">
        <v>45</v>
      </c>
      <c r="F47" s="1185"/>
      <c r="G47" s="420" t="s">
        <v>46</v>
      </c>
      <c r="H47" s="831"/>
      <c r="I47" s="831"/>
      <c r="J47" s="831"/>
    </row>
    <row r="48" spans="1:12" ht="27.95" customHeight="1">
      <c r="A48" s="1204"/>
      <c r="B48" s="1289" t="s">
        <v>882</v>
      </c>
      <c r="C48" s="1290"/>
      <c r="D48" s="1290"/>
      <c r="E48" s="310"/>
      <c r="F48" s="1185"/>
      <c r="G48" s="420"/>
      <c r="H48" s="831"/>
      <c r="I48" s="831"/>
      <c r="J48" s="831"/>
      <c r="L48" s="45"/>
    </row>
    <row r="49" spans="1:12" ht="27.95" customHeight="1">
      <c r="A49" s="1205"/>
      <c r="B49" s="1194" t="s">
        <v>55</v>
      </c>
      <c r="C49" s="1188">
        <v>8</v>
      </c>
      <c r="D49" s="1291" t="s">
        <v>663</v>
      </c>
      <c r="E49" s="310" t="s">
        <v>44</v>
      </c>
      <c r="F49" s="1185"/>
      <c r="G49" s="310"/>
      <c r="H49" s="962">
        <v>0</v>
      </c>
      <c r="I49" s="962">
        <v>0</v>
      </c>
      <c r="J49" s="962">
        <f>SUM(H49:I49)</f>
        <v>0</v>
      </c>
      <c r="L49" s="1839"/>
    </row>
    <row r="50" spans="1:12" ht="27.95" customHeight="1">
      <c r="A50" s="1207"/>
      <c r="B50" s="1194" t="s">
        <v>291</v>
      </c>
      <c r="C50" s="1188">
        <v>9</v>
      </c>
      <c r="D50" s="1291" t="s">
        <v>663</v>
      </c>
      <c r="E50" s="1206"/>
      <c r="F50" s="831"/>
      <c r="G50" s="717"/>
      <c r="H50" s="962">
        <v>0</v>
      </c>
      <c r="I50" s="962">
        <v>0</v>
      </c>
      <c r="J50" s="962">
        <f t="shared" ref="J50:J52" si="5">SUM(H50:I50)</f>
        <v>0</v>
      </c>
      <c r="L50" s="45"/>
    </row>
    <row r="51" spans="1:12" ht="27.95" customHeight="1">
      <c r="A51" s="1205"/>
      <c r="B51" s="1194" t="s">
        <v>162</v>
      </c>
      <c r="C51" s="1188">
        <v>6</v>
      </c>
      <c r="D51" s="1291" t="s">
        <v>663</v>
      </c>
      <c r="E51" s="1206"/>
      <c r="F51" s="831"/>
      <c r="G51" s="717"/>
      <c r="H51" s="962">
        <v>0</v>
      </c>
      <c r="I51" s="962">
        <v>0</v>
      </c>
      <c r="J51" s="962">
        <f t="shared" si="5"/>
        <v>0</v>
      </c>
      <c r="L51" s="45"/>
    </row>
    <row r="52" spans="1:12" ht="27.95" customHeight="1">
      <c r="A52" s="1205"/>
      <c r="B52" s="1194" t="s">
        <v>197</v>
      </c>
      <c r="C52" s="1188">
        <f>SUM(C49:C51)</f>
        <v>23</v>
      </c>
      <c r="D52" s="1291" t="s">
        <v>663</v>
      </c>
      <c r="E52" s="1206"/>
      <c r="F52" s="831"/>
      <c r="G52" s="717"/>
      <c r="H52" s="962">
        <f>SUM(H49:H51)</f>
        <v>0</v>
      </c>
      <c r="I52" s="962">
        <f t="shared" ref="I52" si="6">SUM(I49:I51)</f>
        <v>0</v>
      </c>
      <c r="J52" s="962">
        <f t="shared" si="5"/>
        <v>0</v>
      </c>
      <c r="L52" s="45"/>
    </row>
    <row r="53" spans="1:12" ht="27.95" customHeight="1">
      <c r="A53" s="182"/>
      <c r="B53" s="497"/>
      <c r="C53" s="498"/>
      <c r="D53" s="499"/>
      <c r="E53" s="292"/>
      <c r="F53" s="292"/>
      <c r="G53" s="292"/>
      <c r="H53" s="247"/>
      <c r="I53" s="247"/>
      <c r="J53" s="247"/>
      <c r="L53" s="45"/>
    </row>
    <row r="54" spans="1:12" ht="27.95" customHeight="1">
      <c r="A54" s="490"/>
      <c r="B54" s="1944" t="s">
        <v>1411</v>
      </c>
      <c r="C54" s="1942"/>
      <c r="D54" s="1943"/>
      <c r="E54" s="292" t="s">
        <v>24</v>
      </c>
      <c r="F54" s="491" t="s">
        <v>43</v>
      </c>
      <c r="G54" s="292" t="s">
        <v>44</v>
      </c>
      <c r="H54" s="1031"/>
      <c r="I54" s="1031"/>
      <c r="J54" s="1032"/>
      <c r="L54" s="45"/>
    </row>
    <row r="55" spans="1:12" ht="27.95" customHeight="1">
      <c r="A55" s="182"/>
      <c r="B55" s="1944" t="s">
        <v>660</v>
      </c>
      <c r="C55" s="1942"/>
      <c r="D55" s="1943"/>
      <c r="E55" s="292" t="s">
        <v>45</v>
      </c>
      <c r="F55" s="491"/>
      <c r="G55" s="333" t="s">
        <v>46</v>
      </c>
      <c r="H55" s="1031"/>
      <c r="I55" s="1031"/>
      <c r="J55" s="1032"/>
      <c r="L55" s="45"/>
    </row>
    <row r="56" spans="1:12" ht="27.95" customHeight="1">
      <c r="A56" s="182"/>
      <c r="B56" s="1944" t="s">
        <v>661</v>
      </c>
      <c r="C56" s="1942"/>
      <c r="D56" s="1943"/>
      <c r="E56" s="292" t="s">
        <v>44</v>
      </c>
      <c r="F56" s="491"/>
      <c r="G56" s="292"/>
      <c r="H56" s="1031"/>
      <c r="I56" s="1031"/>
      <c r="J56" s="1032"/>
      <c r="L56" s="45"/>
    </row>
    <row r="57" spans="1:12" ht="27.95" customHeight="1">
      <c r="A57" s="1207"/>
      <c r="B57" s="1941" t="s">
        <v>659</v>
      </c>
      <c r="C57" s="1942"/>
      <c r="D57" s="1943"/>
      <c r="E57" s="292"/>
      <c r="F57" s="491"/>
      <c r="G57" s="292"/>
      <c r="H57" s="1031"/>
      <c r="I57" s="1031"/>
      <c r="J57" s="1032"/>
      <c r="L57" s="45"/>
    </row>
    <row r="58" spans="1:12" ht="27.95" customHeight="1">
      <c r="A58" s="496"/>
      <c r="B58" s="89" t="s">
        <v>55</v>
      </c>
      <c r="C58" s="1188">
        <v>15</v>
      </c>
      <c r="D58" s="91" t="s">
        <v>178</v>
      </c>
      <c r="E58" s="292"/>
      <c r="F58" s="292"/>
      <c r="G58" s="292"/>
      <c r="H58" s="247">
        <v>0.13</v>
      </c>
      <c r="I58" s="247">
        <v>0</v>
      </c>
      <c r="J58" s="247">
        <f>SUM(H58:I58)</f>
        <v>0.13</v>
      </c>
      <c r="L58" s="1839"/>
    </row>
    <row r="59" spans="1:12" ht="27.95" customHeight="1">
      <c r="A59" s="496"/>
      <c r="B59" s="89" t="s">
        <v>291</v>
      </c>
      <c r="C59" s="1188">
        <v>10</v>
      </c>
      <c r="D59" s="91" t="s">
        <v>178</v>
      </c>
      <c r="E59" s="292"/>
      <c r="F59" s="392"/>
      <c r="G59" s="392"/>
      <c r="H59" s="247">
        <v>0.13</v>
      </c>
      <c r="I59" s="247">
        <v>0</v>
      </c>
      <c r="J59" s="247">
        <f t="shared" ref="J59:J61" si="7">SUM(H59:I59)</f>
        <v>0.13</v>
      </c>
      <c r="L59" s="45"/>
    </row>
    <row r="60" spans="1:12" ht="27.95" customHeight="1">
      <c r="A60" s="500"/>
      <c r="B60" s="89" t="s">
        <v>162</v>
      </c>
      <c r="C60" s="1188">
        <v>16</v>
      </c>
      <c r="D60" s="91" t="s">
        <v>178</v>
      </c>
      <c r="E60" s="292"/>
      <c r="F60" s="292"/>
      <c r="G60" s="392"/>
      <c r="H60" s="247">
        <v>0.13</v>
      </c>
      <c r="I60" s="247">
        <v>0</v>
      </c>
      <c r="J60" s="247">
        <f t="shared" si="7"/>
        <v>0.13</v>
      </c>
    </row>
    <row r="61" spans="1:12" ht="27.95" customHeight="1">
      <c r="A61" s="496"/>
      <c r="B61" s="89" t="s">
        <v>197</v>
      </c>
      <c r="C61" s="1188">
        <f>SUM(C58:C60)</f>
        <v>41</v>
      </c>
      <c r="D61" s="91" t="s">
        <v>178</v>
      </c>
      <c r="E61" s="292"/>
      <c r="F61" s="292"/>
      <c r="G61" s="392"/>
      <c r="H61" s="247">
        <f>SUM(H58:H60)</f>
        <v>0.39</v>
      </c>
      <c r="I61" s="247">
        <f>SUM(I58:I60)</f>
        <v>0</v>
      </c>
      <c r="J61" s="247">
        <f t="shared" si="7"/>
        <v>0.39</v>
      </c>
    </row>
    <row r="62" spans="1:12" ht="27.95" customHeight="1">
      <c r="A62" s="1969"/>
      <c r="B62" s="1975"/>
      <c r="C62" s="1976"/>
      <c r="D62" s="909"/>
      <c r="E62" s="306"/>
      <c r="F62" s="306"/>
      <c r="G62" s="422"/>
      <c r="H62" s="442"/>
      <c r="I62" s="442"/>
      <c r="J62" s="442"/>
    </row>
    <row r="63" spans="1:12" ht="27.95" customHeight="1">
      <c r="A63" s="1199" t="s">
        <v>1412</v>
      </c>
      <c r="B63" s="2402" t="s">
        <v>1413</v>
      </c>
      <c r="C63" s="2403"/>
      <c r="D63" s="2404"/>
      <c r="E63" s="338" t="s">
        <v>24</v>
      </c>
      <c r="F63" s="2314" t="s">
        <v>43</v>
      </c>
      <c r="G63" s="338" t="s">
        <v>44</v>
      </c>
      <c r="H63" s="2405"/>
      <c r="I63" s="2405"/>
      <c r="J63" s="2406"/>
    </row>
    <row r="64" spans="1:12" ht="27.95" customHeight="1">
      <c r="A64" s="1200" t="s">
        <v>727</v>
      </c>
      <c r="B64" s="1944" t="s">
        <v>1414</v>
      </c>
      <c r="C64" s="836"/>
      <c r="D64" s="848"/>
      <c r="E64" s="292" t="s">
        <v>45</v>
      </c>
      <c r="F64" s="491"/>
      <c r="G64" s="333" t="s">
        <v>46</v>
      </c>
      <c r="H64" s="1031"/>
      <c r="I64" s="1031"/>
      <c r="J64" s="1032"/>
    </row>
    <row r="65" spans="1:14" ht="27.95" customHeight="1">
      <c r="A65" s="184"/>
      <c r="B65" s="89" t="s">
        <v>55</v>
      </c>
      <c r="C65" s="1897" t="s">
        <v>1419</v>
      </c>
      <c r="D65" s="91" t="s">
        <v>281</v>
      </c>
      <c r="E65" s="292" t="s">
        <v>44</v>
      </c>
      <c r="F65" s="491"/>
      <c r="G65" s="292"/>
      <c r="H65" s="247">
        <v>0</v>
      </c>
      <c r="I65" s="247">
        <v>0</v>
      </c>
      <c r="J65" s="247">
        <f>SUM(H65:I65)</f>
        <v>0</v>
      </c>
    </row>
    <row r="66" spans="1:14" ht="27.95" customHeight="1">
      <c r="A66" s="184"/>
      <c r="B66" s="89" t="s">
        <v>291</v>
      </c>
      <c r="C66" s="1897" t="s">
        <v>1419</v>
      </c>
      <c r="D66" s="91" t="s">
        <v>281</v>
      </c>
      <c r="E66" s="292"/>
      <c r="F66" s="292"/>
      <c r="G66" s="292"/>
      <c r="H66" s="247">
        <v>0</v>
      </c>
      <c r="I66" s="247">
        <v>0</v>
      </c>
      <c r="J66" s="247">
        <f t="shared" ref="J66:J68" si="8">SUM(H66:I66)</f>
        <v>0</v>
      </c>
    </row>
    <row r="67" spans="1:14" ht="27.95" customHeight="1">
      <c r="A67" s="173"/>
      <c r="B67" s="89" t="s">
        <v>162</v>
      </c>
      <c r="C67" s="1897" t="s">
        <v>1419</v>
      </c>
      <c r="D67" s="91" t="s">
        <v>281</v>
      </c>
      <c r="E67" s="292"/>
      <c r="F67" s="292"/>
      <c r="G67" s="292"/>
      <c r="H67" s="247">
        <v>0</v>
      </c>
      <c r="I67" s="247">
        <v>0</v>
      </c>
      <c r="J67" s="247">
        <f t="shared" si="8"/>
        <v>0</v>
      </c>
    </row>
    <row r="68" spans="1:14" ht="27.95" customHeight="1">
      <c r="A68" s="158"/>
      <c r="B68" s="89" t="s">
        <v>197</v>
      </c>
      <c r="C68" s="1897" t="s">
        <v>1420</v>
      </c>
      <c r="D68" s="91" t="s">
        <v>281</v>
      </c>
      <c r="E68" s="292"/>
      <c r="F68" s="292"/>
      <c r="G68" s="392"/>
      <c r="H68" s="247">
        <f>SUM(H65:H67)</f>
        <v>0</v>
      </c>
      <c r="I68" s="247">
        <f>SUM(I65:I67)</f>
        <v>0</v>
      </c>
      <c r="J68" s="247">
        <f t="shared" si="8"/>
        <v>0</v>
      </c>
    </row>
    <row r="69" spans="1:14" ht="27.95" customHeight="1">
      <c r="A69" s="158"/>
      <c r="B69" s="89"/>
      <c r="C69" s="1897"/>
      <c r="D69" s="91"/>
      <c r="E69" s="292"/>
      <c r="F69" s="292"/>
      <c r="G69" s="392"/>
      <c r="H69" s="203"/>
      <c r="I69" s="203"/>
      <c r="J69" s="203"/>
    </row>
    <row r="70" spans="1:14" ht="27.95" customHeight="1">
      <c r="A70" s="1221" t="s">
        <v>1415</v>
      </c>
      <c r="B70" s="1949" t="s">
        <v>1416</v>
      </c>
      <c r="C70" s="1897"/>
      <c r="D70" s="91"/>
      <c r="E70" s="1388" t="s">
        <v>24</v>
      </c>
      <c r="F70" s="411" t="s">
        <v>113</v>
      </c>
      <c r="G70" s="1388" t="s">
        <v>44</v>
      </c>
      <c r="H70" s="203"/>
      <c r="I70" s="203"/>
      <c r="J70" s="203"/>
    </row>
    <row r="71" spans="1:14" ht="27.95" customHeight="1">
      <c r="A71" s="1221" t="s">
        <v>668</v>
      </c>
      <c r="B71" s="1393" t="s">
        <v>859</v>
      </c>
      <c r="C71" s="1897"/>
      <c r="D71" s="91"/>
      <c r="E71" s="1388" t="s">
        <v>45</v>
      </c>
      <c r="F71" s="411"/>
      <c r="G71" s="413" t="s">
        <v>46</v>
      </c>
      <c r="H71" s="203"/>
      <c r="I71" s="203"/>
      <c r="J71" s="203"/>
      <c r="L71" s="45"/>
      <c r="M71" s="45"/>
      <c r="N71" s="45"/>
    </row>
    <row r="72" spans="1:14" ht="27.95" customHeight="1">
      <c r="A72" s="1200" t="s">
        <v>669</v>
      </c>
      <c r="B72" s="1194" t="s">
        <v>55</v>
      </c>
      <c r="C72" s="1394"/>
      <c r="D72" s="1395"/>
      <c r="E72" s="1388" t="s">
        <v>44</v>
      </c>
      <c r="F72" s="411"/>
      <c r="G72" s="413"/>
      <c r="H72" s="962">
        <v>0</v>
      </c>
      <c r="I72" s="962">
        <v>0</v>
      </c>
      <c r="J72" s="962">
        <f>SUM(H72:I72)</f>
        <v>0</v>
      </c>
      <c r="L72" s="45"/>
      <c r="M72" s="45"/>
      <c r="N72" s="45"/>
    </row>
    <row r="73" spans="1:14" ht="27.95" customHeight="1">
      <c r="A73" s="1200" t="s">
        <v>670</v>
      </c>
      <c r="B73" s="1194" t="s">
        <v>291</v>
      </c>
      <c r="C73" s="1396" t="s">
        <v>860</v>
      </c>
      <c r="D73" s="1395"/>
      <c r="E73" s="292"/>
      <c r="F73" s="292"/>
      <c r="G73" s="392"/>
      <c r="H73" s="962">
        <v>0</v>
      </c>
      <c r="I73" s="962">
        <v>0</v>
      </c>
      <c r="J73" s="962">
        <f t="shared" ref="J73:J75" si="9">SUM(H73:I73)</f>
        <v>0</v>
      </c>
      <c r="L73" s="45"/>
      <c r="M73" s="1829"/>
      <c r="N73" s="45"/>
    </row>
    <row r="74" spans="1:14" ht="27.95" customHeight="1">
      <c r="A74" s="158"/>
      <c r="B74" s="1194" t="s">
        <v>162</v>
      </c>
      <c r="C74" s="1394"/>
      <c r="D74" s="1395"/>
      <c r="E74" s="292"/>
      <c r="F74" s="292"/>
      <c r="G74" s="392"/>
      <c r="H74" s="962">
        <v>0</v>
      </c>
      <c r="I74" s="962">
        <v>0</v>
      </c>
      <c r="J74" s="962">
        <f t="shared" si="9"/>
        <v>0</v>
      </c>
      <c r="L74" s="45"/>
      <c r="M74" s="45"/>
      <c r="N74" s="45"/>
    </row>
    <row r="75" spans="1:14" ht="27.95" customHeight="1">
      <c r="A75" s="158"/>
      <c r="B75" s="1194" t="s">
        <v>197</v>
      </c>
      <c r="C75" s="1397"/>
      <c r="D75" s="1395"/>
      <c r="E75" s="292"/>
      <c r="F75" s="292"/>
      <c r="G75" s="392"/>
      <c r="H75" s="962">
        <f>SUM(H72:H74)</f>
        <v>0</v>
      </c>
      <c r="I75" s="962">
        <f>SUM(I72:I74)</f>
        <v>0</v>
      </c>
      <c r="J75" s="962">
        <f t="shared" si="9"/>
        <v>0</v>
      </c>
      <c r="L75" s="45"/>
      <c r="M75" s="45"/>
      <c r="N75" s="45"/>
    </row>
    <row r="76" spans="1:14" ht="27.95" customHeight="1">
      <c r="A76" s="158"/>
      <c r="B76" s="1194" t="s">
        <v>1417</v>
      </c>
      <c r="C76" s="1397"/>
      <c r="D76" s="1395"/>
      <c r="E76" s="292"/>
      <c r="F76" s="292"/>
      <c r="G76" s="392"/>
      <c r="H76" s="962"/>
      <c r="I76" s="962"/>
      <c r="J76" s="962"/>
      <c r="L76" s="45"/>
      <c r="M76" s="45"/>
      <c r="N76" s="45"/>
    </row>
    <row r="77" spans="1:14" ht="27.95" customHeight="1">
      <c r="A77" s="158"/>
      <c r="B77" s="89"/>
      <c r="C77" s="1897"/>
      <c r="D77" s="91"/>
      <c r="E77" s="292"/>
      <c r="F77" s="292"/>
      <c r="G77" s="392"/>
      <c r="H77" s="203"/>
      <c r="I77" s="203"/>
      <c r="J77" s="203"/>
      <c r="L77" s="45"/>
      <c r="M77" s="45"/>
      <c r="N77" s="45"/>
    </row>
    <row r="78" spans="1:14" ht="27.95" customHeight="1">
      <c r="A78" s="158"/>
      <c r="B78" s="1393" t="s">
        <v>1418</v>
      </c>
      <c r="C78" s="1897"/>
      <c r="D78" s="91"/>
      <c r="E78" s="1388" t="s">
        <v>24</v>
      </c>
      <c r="F78" s="411" t="s">
        <v>233</v>
      </c>
      <c r="G78" s="1388" t="s">
        <v>44</v>
      </c>
      <c r="H78" s="203"/>
      <c r="I78" s="203"/>
      <c r="J78" s="203"/>
      <c r="L78" s="45"/>
      <c r="M78" s="45"/>
      <c r="N78" s="45"/>
    </row>
    <row r="79" spans="1:14" ht="27.95" customHeight="1">
      <c r="A79" s="158"/>
      <c r="B79" s="1194" t="s">
        <v>55</v>
      </c>
      <c r="C79" s="1897"/>
      <c r="D79" s="91"/>
      <c r="E79" s="1388" t="s">
        <v>45</v>
      </c>
      <c r="F79" s="411"/>
      <c r="G79" s="413" t="s">
        <v>46</v>
      </c>
      <c r="H79" s="247">
        <v>0.13</v>
      </c>
      <c r="I79" s="247">
        <v>0</v>
      </c>
      <c r="J79" s="247">
        <f>SUM(H79:I79)</f>
        <v>0.13</v>
      </c>
      <c r="L79" s="45"/>
      <c r="M79" s="1829"/>
      <c r="N79" s="45"/>
    </row>
    <row r="80" spans="1:14" ht="27.95" customHeight="1">
      <c r="A80" s="158"/>
      <c r="B80" s="1194" t="s">
        <v>291</v>
      </c>
      <c r="C80" s="1224" t="s">
        <v>861</v>
      </c>
      <c r="D80" s="91"/>
      <c r="E80" s="1388" t="s">
        <v>44</v>
      </c>
      <c r="F80" s="411"/>
      <c r="G80" s="413"/>
      <c r="H80" s="247">
        <v>0.13</v>
      </c>
      <c r="I80" s="247">
        <v>0</v>
      </c>
      <c r="J80" s="247">
        <f t="shared" ref="J80:J82" si="10">SUM(H80:I80)</f>
        <v>0.13</v>
      </c>
      <c r="L80" s="45"/>
      <c r="M80" s="45"/>
      <c r="N80" s="45"/>
    </row>
    <row r="81" spans="1:14" ht="27.95" customHeight="1">
      <c r="A81" s="158"/>
      <c r="B81" s="1194" t="s">
        <v>162</v>
      </c>
      <c r="C81" s="1897"/>
      <c r="D81" s="91"/>
      <c r="E81" s="292"/>
      <c r="F81" s="292"/>
      <c r="G81" s="392"/>
      <c r="H81" s="247">
        <v>0.13</v>
      </c>
      <c r="I81" s="247">
        <v>0</v>
      </c>
      <c r="J81" s="247">
        <f t="shared" si="10"/>
        <v>0.13</v>
      </c>
      <c r="L81" s="45"/>
      <c r="M81" s="45"/>
      <c r="N81" s="45"/>
    </row>
    <row r="82" spans="1:14" ht="27.95" customHeight="1">
      <c r="A82" s="158"/>
      <c r="B82" s="1194" t="s">
        <v>197</v>
      </c>
      <c r="C82" s="1897"/>
      <c r="D82" s="91"/>
      <c r="E82" s="292"/>
      <c r="F82" s="292"/>
      <c r="G82" s="392"/>
      <c r="H82" s="247">
        <f>SUM(H79:H81)</f>
        <v>0.39</v>
      </c>
      <c r="I82" s="247">
        <f t="shared" ref="I82" si="11">SUM(I79:I81)</f>
        <v>0</v>
      </c>
      <c r="J82" s="247">
        <f t="shared" si="10"/>
        <v>0.39</v>
      </c>
      <c r="L82" s="45"/>
      <c r="M82" s="45"/>
      <c r="N82" s="45"/>
    </row>
    <row r="83" spans="1:14" ht="27.95" customHeight="1">
      <c r="A83" s="158"/>
      <c r="B83" s="1194"/>
      <c r="C83" s="1897"/>
      <c r="D83" s="91"/>
      <c r="E83" s="292"/>
      <c r="F83" s="292"/>
      <c r="G83" s="392"/>
      <c r="H83" s="247"/>
      <c r="I83" s="247"/>
      <c r="J83" s="247"/>
    </row>
    <row r="84" spans="1:14" ht="27.95" customHeight="1">
      <c r="A84" s="2452" t="s">
        <v>599</v>
      </c>
      <c r="B84" s="2453"/>
      <c r="C84" s="2453"/>
      <c r="D84" s="2454"/>
      <c r="E84" s="1061"/>
      <c r="F84" s="1062"/>
      <c r="G84" s="1062"/>
      <c r="H84" s="1063">
        <f>H79+H72+H65+H58+H49+H41+H34+H27+H20+'L6 OC1(SEPA 1-6)'!H376+'L6 OC1(SEPA 1-6)'!H362+'L6 OC1(SEPA 1-6)'!H353+'L6 OC1(SEPA 1-6)'!H344+'L6 OC1(SEPA 1-6)'!H332+'L6 OC1(SEPA 1-6)'!H323+'L6 OC1(SEPA 1-6)'!H287+'L6 OC1(SEPA 1-6)'!H273+'L6 OC1(SEPA 1-6)'!H264+'L6 OC1(SEPA 1-6)'!H255+'L6 OC1(SEPA 1-6)'!H244+'L6 OC1(SEPA 1-6)'!H236+'L6 OC1(SEPA 1-6)'!H227+'L6 OC1(SEPA 1-6)'!H219+'L6 OC1(SEPA 1-6)'!H214+'L6 OC1(SEPA 1-6)'!H204+'L6 OC1(SEPA 1-6)'!H197+'L6 OC1(SEPA 1-6)'!H190+'L6 OC1(SEPA 1-6)'!H181+'L6 OC1(SEPA 1-6)'!H167+'L6 OC1(SEPA 1-6)'!H160+'L6 OC1(SEPA 1-6)'!H151+'L6 OC1(SEPA 1-6)'!H145+'L6 OC1(SEPA 1-6)'!H139+'L6 OC1(SEPA 1-6)'!H127+'L6 OC1(SEPA 1-6)'!H120+'L6 OC1(SEPA 1-6)'!H111+'L6 OC1(SEPA 1-6)'!H100+'L6 OC1(SEPA 1-6)'!H76+'L6 OC1(SEPA 1-6)'!H66+'L6 OC1(SEPA 1-6)'!H53+'L6 OC1(SEPA 1-6)'!H42+'L6 OC1(SEPA 1-6)'!H34+'L6 OC1(SEPA 1-6)'!H28+'L6 OC1(SEPA 1-6)'!H20+'L5 OC1 (ความปลอดภัย)'!H126+'L5 OC1 (ความปลอดภัย)'!H119+'L5 OC1 (ความปลอดภัย)'!H112+'L5 OC1 (ความปลอดภัย)'!H105+'L5 OC1 (ความปลอดภัย)'!H97+'L5 OC1 (ความปลอดภัย)'!H85+'L5 OC1 (ความปลอดภัย)'!H76+'L5 OC1 (ความปลอดภัย)'!H65+'L5 OC1 (ความปลอดภัย)'!H55+'L5 OC1 (ความปลอดภัย)'!H42+'L5 OC1 (ความปลอดภัย)'!H35+'L5 OC1 (ความปลอดภัย)'!H27+'L5 OC1 (ความปลอดภัย)'!H18+'L4 OC1(ลดกระดาษ)'!H17+'L3 OC1(กำกับดูแล)'!H16+'L2 HR2'!H35+'L2 HR2'!H18+'L1 HR1'!H80+'L1 HR1'!H73+'L1 HR1'!H66+'L1 HR1'!H58+'L1 HR1'!H52+'L1 HR1'!H44+'L1 HR1'!H36+'L1 HR1'!H19</f>
        <v>5.5669999999999975</v>
      </c>
      <c r="I84" s="1063">
        <f>I79+I72+I65+I58+I49+I41+I34+I27+I20+'L6 OC1(SEPA 1-6)'!I376+'L6 OC1(SEPA 1-6)'!I362+'L6 OC1(SEPA 1-6)'!I353+'L6 OC1(SEPA 1-6)'!I344+'L6 OC1(SEPA 1-6)'!I332+'L6 OC1(SEPA 1-6)'!I323+'L6 OC1(SEPA 1-6)'!I287+'L6 OC1(SEPA 1-6)'!I273+'L6 OC1(SEPA 1-6)'!I264+'L6 OC1(SEPA 1-6)'!I255+'L6 OC1(SEPA 1-6)'!I244+'L6 OC1(SEPA 1-6)'!I236+'L6 OC1(SEPA 1-6)'!I227+'L6 OC1(SEPA 1-6)'!I219+'L6 OC1(SEPA 1-6)'!I214+'L6 OC1(SEPA 1-6)'!I204+'L6 OC1(SEPA 1-6)'!I197+'L6 OC1(SEPA 1-6)'!I190+'L6 OC1(SEPA 1-6)'!I181+'L6 OC1(SEPA 1-6)'!I167+'L6 OC1(SEPA 1-6)'!I160+'L6 OC1(SEPA 1-6)'!I151+'L6 OC1(SEPA 1-6)'!I145+'L6 OC1(SEPA 1-6)'!I139+'L6 OC1(SEPA 1-6)'!I127+'L6 OC1(SEPA 1-6)'!I120+'L6 OC1(SEPA 1-6)'!I111+'L6 OC1(SEPA 1-6)'!I100+'L6 OC1(SEPA 1-6)'!I76+'L6 OC1(SEPA 1-6)'!I66+'L6 OC1(SEPA 1-6)'!I53+'L6 OC1(SEPA 1-6)'!I42+'L6 OC1(SEPA 1-6)'!I34+'L6 OC1(SEPA 1-6)'!I28+'L6 OC1(SEPA 1-6)'!I20+'L5 OC1 (ความปลอดภัย)'!I126+'L5 OC1 (ความปลอดภัย)'!I119+'L5 OC1 (ความปลอดภัย)'!I112+'L5 OC1 (ความปลอดภัย)'!I105+'L5 OC1 (ความปลอดภัย)'!I97+'L5 OC1 (ความปลอดภัย)'!I85+'L5 OC1 (ความปลอดภัย)'!I76+'L5 OC1 (ความปลอดภัย)'!I65+'L5 OC1 (ความปลอดภัย)'!I55+'L5 OC1 (ความปลอดภัย)'!I42+'L5 OC1 (ความปลอดภัย)'!I35+'L5 OC1 (ความปลอดภัย)'!I27+'L5 OC1 (ความปลอดภัย)'!I18+'L4 OC1(ลดกระดาษ)'!I17+'L3 OC1(กำกับดูแล)'!I16+'L2 HR2'!I35+'L2 HR2'!I18+'L1 HR1'!I80+'L1 HR1'!I73+'L1 HR1'!I66+'L1 HR1'!I58+'L1 HR1'!I52+'L1 HR1'!I44+'L1 HR1'!I36+'L1 HR1'!I19</f>
        <v>0</v>
      </c>
      <c r="J84" s="1063">
        <f>SUM(H84:I84)</f>
        <v>5.5669999999999975</v>
      </c>
    </row>
    <row r="85" spans="1:14" ht="27.95" customHeight="1">
      <c r="A85" s="2452" t="s">
        <v>600</v>
      </c>
      <c r="B85" s="2453"/>
      <c r="C85" s="2453"/>
      <c r="D85" s="2454"/>
      <c r="E85" s="1061"/>
      <c r="F85" s="1062"/>
      <c r="G85" s="1062"/>
      <c r="H85" s="1063">
        <f>H80+H73+H66+H59+H50+H42+H35+H28+H21+'L6 OC1(SEPA 1-6)'!H377+'L6 OC1(SEPA 1-6)'!H363+'L6 OC1(SEPA 1-6)'!H354+'L6 OC1(SEPA 1-6)'!H345+'L6 OC1(SEPA 1-6)'!H333+'L6 OC1(SEPA 1-6)'!H324+'L6 OC1(SEPA 1-6)'!H288+'L6 OC1(SEPA 1-6)'!H274+'L6 OC1(SEPA 1-6)'!H265+'L6 OC1(SEPA 1-6)'!H256+'L6 OC1(SEPA 1-6)'!H245+'L6 OC1(SEPA 1-6)'!H237+'L6 OC1(SEPA 1-6)'!H228+'L6 OC1(SEPA 1-6)'!H220+'L6 OC1(SEPA 1-6)'!H215+'L6 OC1(SEPA 1-6)'!H205+'L6 OC1(SEPA 1-6)'!H198+'L6 OC1(SEPA 1-6)'!H191+'L6 OC1(SEPA 1-6)'!H182+'L6 OC1(SEPA 1-6)'!H168+'L6 OC1(SEPA 1-6)'!H161+'L6 OC1(SEPA 1-6)'!H152+'L6 OC1(SEPA 1-6)'!H146+'L6 OC1(SEPA 1-6)'!H140+'L6 OC1(SEPA 1-6)'!H128+'L6 OC1(SEPA 1-6)'!H121+'L6 OC1(SEPA 1-6)'!H112+'L6 OC1(SEPA 1-6)'!H101+'L6 OC1(SEPA 1-6)'!H77+'L6 OC1(SEPA 1-6)'!H67+'L6 OC1(SEPA 1-6)'!H54+'L6 OC1(SEPA 1-6)'!H43+'L6 OC1(SEPA 1-6)'!H35+'L6 OC1(SEPA 1-6)'!H29+'L6 OC1(SEPA 1-6)'!H21+'L5 OC1 (ความปลอดภัย)'!H127+'L5 OC1 (ความปลอดภัย)'!H120+'L5 OC1 (ความปลอดภัย)'!H113+'L5 OC1 (ความปลอดภัย)'!H106+'L5 OC1 (ความปลอดภัย)'!H98+'L5 OC1 (ความปลอดภัย)'!H86+'L5 OC1 (ความปลอดภัย)'!H77+'L5 OC1 (ความปลอดภัย)'!H66+'L5 OC1 (ความปลอดภัย)'!H56+'L5 OC1 (ความปลอดภัย)'!H43+'L5 OC1 (ความปลอดภัย)'!H36+'L5 OC1 (ความปลอดภัย)'!H28+'L5 OC1 (ความปลอดภัย)'!H19+'L4 OC1(ลดกระดาษ)'!H18+'L3 OC1(กำกับดูแล)'!H17+'L2 HR2'!H36+'L2 HR2'!H19+'L1 HR1'!H81+'L1 HR1'!H74+'L1 HR1'!H67+'L1 HR1'!H59+'L1 HR1'!H53+'L1 HR1'!H45+'L1 HR1'!H37+'L1 HR1'!H20</f>
        <v>5.945999999999998</v>
      </c>
      <c r="I85" s="1063">
        <f>I80+I73+I66+I59+I50+I42+I35+I28+I21+'L6 OC1(SEPA 1-6)'!I377+'L6 OC1(SEPA 1-6)'!I363+'L6 OC1(SEPA 1-6)'!I354+'L6 OC1(SEPA 1-6)'!I345+'L6 OC1(SEPA 1-6)'!I333+'L6 OC1(SEPA 1-6)'!I324+'L6 OC1(SEPA 1-6)'!I288+'L6 OC1(SEPA 1-6)'!I274+'L6 OC1(SEPA 1-6)'!I265+'L6 OC1(SEPA 1-6)'!I256+'L6 OC1(SEPA 1-6)'!I245+'L6 OC1(SEPA 1-6)'!I237+'L6 OC1(SEPA 1-6)'!I228+'L6 OC1(SEPA 1-6)'!I220+'L6 OC1(SEPA 1-6)'!I215+'L6 OC1(SEPA 1-6)'!I205+'L6 OC1(SEPA 1-6)'!I198+'L6 OC1(SEPA 1-6)'!I191+'L6 OC1(SEPA 1-6)'!I182+'L6 OC1(SEPA 1-6)'!I168+'L6 OC1(SEPA 1-6)'!I161+'L6 OC1(SEPA 1-6)'!I152+'L6 OC1(SEPA 1-6)'!I146+'L6 OC1(SEPA 1-6)'!I140+'L6 OC1(SEPA 1-6)'!I128+'L6 OC1(SEPA 1-6)'!I121+'L6 OC1(SEPA 1-6)'!I112+'L6 OC1(SEPA 1-6)'!I101+'L6 OC1(SEPA 1-6)'!I77+'L6 OC1(SEPA 1-6)'!I67+'L6 OC1(SEPA 1-6)'!I54+'L6 OC1(SEPA 1-6)'!I43+'L6 OC1(SEPA 1-6)'!I35+'L6 OC1(SEPA 1-6)'!I29+'L6 OC1(SEPA 1-6)'!I21+'L5 OC1 (ความปลอดภัย)'!I127+'L5 OC1 (ความปลอดภัย)'!I120+'L5 OC1 (ความปลอดภัย)'!I113+'L5 OC1 (ความปลอดภัย)'!I106+'L5 OC1 (ความปลอดภัย)'!I98+'L5 OC1 (ความปลอดภัย)'!I86+'L5 OC1 (ความปลอดภัย)'!I77+'L5 OC1 (ความปลอดภัย)'!I66+'L5 OC1 (ความปลอดภัย)'!I56+'L5 OC1 (ความปลอดภัย)'!I43+'L5 OC1 (ความปลอดภัย)'!I36+'L5 OC1 (ความปลอดภัย)'!I28+'L5 OC1 (ความปลอดภัย)'!I19+'L4 OC1(ลดกระดาษ)'!I18+'L3 OC1(กำกับดูแล)'!I17+'L2 HR2'!I36+'L2 HR2'!I19+'L1 HR1'!I81+'L1 HR1'!I74+'L1 HR1'!I67+'L1 HR1'!I59+'L1 HR1'!I53+'L1 HR1'!I45+'L1 HR1'!I37+'L1 HR1'!I20</f>
        <v>0</v>
      </c>
      <c r="J85" s="1063">
        <f t="shared" ref="J85:J88" si="12">SUM(H85:I85)</f>
        <v>5.945999999999998</v>
      </c>
    </row>
    <row r="86" spans="1:14" ht="27.95" customHeight="1">
      <c r="A86" s="2452" t="s">
        <v>601</v>
      </c>
      <c r="B86" s="2453"/>
      <c r="C86" s="2453"/>
      <c r="D86" s="2454"/>
      <c r="E86" s="1061"/>
      <c r="F86" s="1062"/>
      <c r="G86" s="1062"/>
      <c r="H86" s="1063">
        <f>H81+H74+H67+H60+H51+H43+H36+H29+H22+'L6 OC1(SEPA 1-6)'!H378+'L6 OC1(SEPA 1-6)'!H364+'L6 OC1(SEPA 1-6)'!H355+'L6 OC1(SEPA 1-6)'!H346+'L6 OC1(SEPA 1-6)'!H334+'L6 OC1(SEPA 1-6)'!H325+'L6 OC1(SEPA 1-6)'!H289+'L6 OC1(SEPA 1-6)'!H275+'L6 OC1(SEPA 1-6)'!H266+'L6 OC1(SEPA 1-6)'!H257+'L6 OC1(SEPA 1-6)'!H246+'L6 OC1(SEPA 1-6)'!H238+'L6 OC1(SEPA 1-6)'!H229+'L6 OC1(SEPA 1-6)'!H221+'L6 OC1(SEPA 1-6)'!H216+'L6 OC1(SEPA 1-6)'!H206+'L6 OC1(SEPA 1-6)'!H199+'L6 OC1(SEPA 1-6)'!H192+'L6 OC1(SEPA 1-6)'!H183+'L6 OC1(SEPA 1-6)'!H169+'L6 OC1(SEPA 1-6)'!H162+'L6 OC1(SEPA 1-6)'!H153+'L6 OC1(SEPA 1-6)'!H147+'L6 OC1(SEPA 1-6)'!H141+'L6 OC1(SEPA 1-6)'!H129+'L6 OC1(SEPA 1-6)'!H122+'L6 OC1(SEPA 1-6)'!H113+'L6 OC1(SEPA 1-6)'!H102+'L6 OC1(SEPA 1-6)'!H78+'L6 OC1(SEPA 1-6)'!H68+'L6 OC1(SEPA 1-6)'!H55+'L6 OC1(SEPA 1-6)'!H44+'L6 OC1(SEPA 1-6)'!H36+'L6 OC1(SEPA 1-6)'!H30+'L6 OC1(SEPA 1-6)'!H22+'L5 OC1 (ความปลอดภัย)'!H128+'L5 OC1 (ความปลอดภัย)'!H121+'L5 OC1 (ความปลอดภัย)'!H114+'L5 OC1 (ความปลอดภัย)'!H107+'L5 OC1 (ความปลอดภัย)'!H99+'L5 OC1 (ความปลอดภัย)'!H87+'L5 OC1 (ความปลอดภัย)'!H78+'L5 OC1 (ความปลอดภัย)'!H67+'L5 OC1 (ความปลอดภัย)'!H57+'L5 OC1 (ความปลอดภัย)'!H44+'L5 OC1 (ความปลอดภัย)'!H37+'L5 OC1 (ความปลอดภัย)'!H29+'L5 OC1 (ความปลอดภัย)'!H20+'L4 OC1(ลดกระดาษ)'!H19+'L3 OC1(กำกับดูแล)'!H18+'L2 HR2'!H37+'L2 HR2'!H20+'L1 HR1'!H82+'L1 HR1'!H75+'L1 HR1'!H68+'L1 HR1'!H60+'L1 HR1'!H54+'L1 HR1'!H46+'L1 HR1'!H38+'L1 HR1'!H21</f>
        <v>6.0289999999999973</v>
      </c>
      <c r="I86" s="1063">
        <f>I81+I74+I67+I60+I51+I43+I36+I29+I22+'L6 OC1(SEPA 1-6)'!I378+'L6 OC1(SEPA 1-6)'!I364+'L6 OC1(SEPA 1-6)'!I355+'L6 OC1(SEPA 1-6)'!I346+'L6 OC1(SEPA 1-6)'!I334+'L6 OC1(SEPA 1-6)'!I325+'L6 OC1(SEPA 1-6)'!I289+'L6 OC1(SEPA 1-6)'!I275+'L6 OC1(SEPA 1-6)'!I266+'L6 OC1(SEPA 1-6)'!I257+'L6 OC1(SEPA 1-6)'!I246+'L6 OC1(SEPA 1-6)'!I238+'L6 OC1(SEPA 1-6)'!I229+'L6 OC1(SEPA 1-6)'!I221+'L6 OC1(SEPA 1-6)'!I216+'L6 OC1(SEPA 1-6)'!I206+'L6 OC1(SEPA 1-6)'!I199+'L6 OC1(SEPA 1-6)'!I192+'L6 OC1(SEPA 1-6)'!I183+'L6 OC1(SEPA 1-6)'!I169+'L6 OC1(SEPA 1-6)'!I162+'L6 OC1(SEPA 1-6)'!I153+'L6 OC1(SEPA 1-6)'!I147+'L6 OC1(SEPA 1-6)'!I141+'L6 OC1(SEPA 1-6)'!I129+'L6 OC1(SEPA 1-6)'!I122+'L6 OC1(SEPA 1-6)'!I113+'L6 OC1(SEPA 1-6)'!I102+'L6 OC1(SEPA 1-6)'!I78+'L6 OC1(SEPA 1-6)'!I68+'L6 OC1(SEPA 1-6)'!I55+'L6 OC1(SEPA 1-6)'!I44+'L6 OC1(SEPA 1-6)'!I36+'L6 OC1(SEPA 1-6)'!I30+'L6 OC1(SEPA 1-6)'!I22+'L5 OC1 (ความปลอดภัย)'!I128+'L5 OC1 (ความปลอดภัย)'!I121+'L5 OC1 (ความปลอดภัย)'!I114+'L5 OC1 (ความปลอดภัย)'!I107+'L5 OC1 (ความปลอดภัย)'!I99+'L5 OC1 (ความปลอดภัย)'!I87+'L5 OC1 (ความปลอดภัย)'!I78+'L5 OC1 (ความปลอดภัย)'!I67+'L5 OC1 (ความปลอดภัย)'!I57+'L5 OC1 (ความปลอดภัย)'!I44+'L5 OC1 (ความปลอดภัย)'!I37+'L5 OC1 (ความปลอดภัย)'!I29+'L5 OC1 (ความปลอดภัย)'!I20+'L4 OC1(ลดกระดาษ)'!I19+'L3 OC1(กำกับดูแล)'!I18+'L2 HR2'!I37+'L2 HR2'!I20+'L1 HR1'!I82+'L1 HR1'!I75+'L1 HR1'!I68+'L1 HR1'!I60+'L1 HR1'!I54+'L1 HR1'!I46+'L1 HR1'!I38+'L1 HR1'!I21</f>
        <v>0</v>
      </c>
      <c r="J86" s="1063">
        <f t="shared" si="12"/>
        <v>6.0289999999999973</v>
      </c>
    </row>
    <row r="87" spans="1:14" ht="27.95" customHeight="1">
      <c r="A87" s="2452" t="s">
        <v>1309</v>
      </c>
      <c r="B87" s="2453"/>
      <c r="C87" s="2453"/>
      <c r="D87" s="2454"/>
      <c r="E87" s="1061"/>
      <c r="F87" s="1062"/>
      <c r="G87" s="1062"/>
      <c r="H87" s="1063">
        <f>'L6 OC1(SEPA 1-6)'!H379+'L6 OC1(SEPA 1-6)'!H365+'L6 OC1(SEPA 1-6)'!H356+'L6 OC1(SEPA 1-6)'!H326+'L6 OC1(SEPA 1-6)'!H290+'L6 OC1(SEPA 1-6)'!H134+'L6 OC1(SEPA 1-6)'!H87+'L6 OC1(SEPA 1-6)'!H45+'L6 OC1(SEPA 1-6)'!H23+'L4 OC1(ลดกระดาษ)'!H20+'L2 HR2'!H38+'L2 HR2'!H21+'L1 HR1'!H22</f>
        <v>0.69900000000000007</v>
      </c>
      <c r="I87" s="1836">
        <v>0</v>
      </c>
      <c r="J87" s="1063">
        <f t="shared" si="12"/>
        <v>0.69900000000000007</v>
      </c>
    </row>
    <row r="88" spans="1:14" ht="27.95" customHeight="1">
      <c r="A88" s="2452" t="s">
        <v>602</v>
      </c>
      <c r="B88" s="2453"/>
      <c r="C88" s="2453"/>
      <c r="D88" s="2454"/>
      <c r="E88" s="1061"/>
      <c r="F88" s="1062"/>
      <c r="G88" s="1062"/>
      <c r="H88" s="1063">
        <f>SUM(H84:H87)</f>
        <v>18.240999999999993</v>
      </c>
      <c r="I88" s="1063">
        <f>SUM(I84:I87)</f>
        <v>0</v>
      </c>
      <c r="J88" s="1063">
        <f t="shared" si="12"/>
        <v>18.240999999999993</v>
      </c>
    </row>
    <row r="89" spans="1:14" ht="27.95" customHeight="1">
      <c r="A89" s="1064"/>
      <c r="B89" s="1065"/>
      <c r="C89" s="1065"/>
      <c r="D89" s="1065"/>
      <c r="E89" s="1065"/>
      <c r="F89" s="1065"/>
      <c r="G89" s="1065"/>
      <c r="H89" s="1066"/>
      <c r="I89" s="1067"/>
      <c r="J89" s="1068"/>
    </row>
    <row r="90" spans="1:14" ht="27.95" customHeight="1">
      <c r="A90" s="2452" t="s">
        <v>603</v>
      </c>
      <c r="B90" s="2453"/>
      <c r="C90" s="2453"/>
      <c r="D90" s="2454"/>
      <c r="E90" s="1061"/>
      <c r="F90" s="1062"/>
      <c r="G90" s="1062"/>
      <c r="H90" s="1063">
        <f>H84+'I8 RS1 (พลังงาน)'!H26+Customer!H195+'Goal (CSR)'!H90</f>
        <v>168.23799999999997</v>
      </c>
      <c r="I90" s="1063">
        <f>I84+'I8 RS1 (พลังงาน)'!I26+Customer!I195+'Goal (CSR)'!I90</f>
        <v>47.311</v>
      </c>
      <c r="J90" s="1063">
        <f>SUM(H90:I90)</f>
        <v>215.54899999999998</v>
      </c>
    </row>
    <row r="91" spans="1:14" ht="27.95" customHeight="1">
      <c r="A91" s="2452" t="s">
        <v>604</v>
      </c>
      <c r="B91" s="2453"/>
      <c r="C91" s="2453"/>
      <c r="D91" s="2454"/>
      <c r="E91" s="1061"/>
      <c r="F91" s="1062"/>
      <c r="G91" s="1062"/>
      <c r="H91" s="1063">
        <f>H85+'I8 RS1 (พลังงาน)'!H27+Customer!H196+'Goal (CSR)'!H91</f>
        <v>194.65499999999997</v>
      </c>
      <c r="I91" s="1063">
        <f>I85+'I8 RS1 (พลังงาน)'!I27+Customer!I196+'Goal (CSR)'!I91</f>
        <v>23.495000000000001</v>
      </c>
      <c r="J91" s="1063">
        <f t="shared" ref="J91:J93" si="13">SUM(H91:I91)</f>
        <v>218.14999999999998</v>
      </c>
    </row>
    <row r="92" spans="1:14" ht="27.95" customHeight="1">
      <c r="A92" s="2452" t="s">
        <v>605</v>
      </c>
      <c r="B92" s="2453"/>
      <c r="C92" s="2453"/>
      <c r="D92" s="2454"/>
      <c r="E92" s="1061"/>
      <c r="F92" s="1062"/>
      <c r="G92" s="1062"/>
      <c r="H92" s="1063">
        <f>H86+'I8 RS1 (พลังงาน)'!H28+Customer!H197+'Goal (CSR)'!H92</f>
        <v>171.21200000000002</v>
      </c>
      <c r="I92" s="1063">
        <f>I86+'I8 RS1 (พลังงาน)'!I28+Customer!I197+'Goal (CSR)'!I92</f>
        <v>27.621000000000002</v>
      </c>
      <c r="J92" s="1063">
        <f t="shared" si="13"/>
        <v>198.83300000000003</v>
      </c>
    </row>
    <row r="93" spans="1:14" ht="27.95" customHeight="1">
      <c r="A93" s="2452" t="s">
        <v>1310</v>
      </c>
      <c r="B93" s="2453"/>
      <c r="C93" s="2453"/>
      <c r="D93" s="2454"/>
      <c r="E93" s="1061"/>
      <c r="F93" s="1062"/>
      <c r="G93" s="1062"/>
      <c r="H93" s="1063">
        <f>H87</f>
        <v>0.69900000000000007</v>
      </c>
      <c r="I93" s="1063">
        <f>I87</f>
        <v>0</v>
      </c>
      <c r="J93" s="1063">
        <f t="shared" si="13"/>
        <v>0.69900000000000007</v>
      </c>
    </row>
    <row r="94" spans="1:14" ht="27.95" customHeight="1">
      <c r="A94" s="2452" t="s">
        <v>606</v>
      </c>
      <c r="B94" s="2453"/>
      <c r="C94" s="2453"/>
      <c r="D94" s="2454"/>
      <c r="E94" s="1061"/>
      <c r="F94" s="1062"/>
      <c r="G94" s="1062"/>
      <c r="H94" s="1063">
        <f>SUM(H90:H93)</f>
        <v>534.80399999999986</v>
      </c>
      <c r="I94" s="1063">
        <f>SUM(I90:I93)</f>
        <v>98.426999999999992</v>
      </c>
      <c r="J94" s="1063">
        <f>SUM(H94:I94)</f>
        <v>633.23099999999988</v>
      </c>
    </row>
    <row r="95" spans="1:14" ht="27.95" customHeight="1">
      <c r="A95" s="158"/>
      <c r="B95" s="89"/>
      <c r="C95" s="1322"/>
      <c r="D95" s="91"/>
      <c r="E95" s="292"/>
      <c r="F95" s="292"/>
      <c r="G95" s="392"/>
      <c r="H95" s="203"/>
      <c r="I95" s="203"/>
      <c r="J95" s="203"/>
    </row>
    <row r="96" spans="1:14" ht="27.95" customHeight="1">
      <c r="A96" s="927"/>
      <c r="B96" s="891"/>
      <c r="C96" s="928"/>
      <c r="D96" s="909"/>
      <c r="E96" s="306"/>
      <c r="F96" s="306"/>
      <c r="G96" s="422"/>
      <c r="H96" s="204"/>
      <c r="I96" s="204"/>
      <c r="J96" s="204"/>
    </row>
    <row r="97" spans="9:10" ht="27.95" customHeight="1">
      <c r="I97" s="13">
        <v>5</v>
      </c>
      <c r="J97" s="13">
        <v>9</v>
      </c>
    </row>
    <row r="98" spans="9:10" ht="27.95" customHeight="1">
      <c r="I98" s="13">
        <f>I97+'L6 OC1(SEPA 1-6)'!I405+'L5 OC1 (ความปลอดภัย)'!I160+'L4 OC1(ลดกระดาษ)'!I33+'L3 OC1(กำกับดูแล)'!I35+'L2 HR2'!I64+'L1 HR1'!I98</f>
        <v>26</v>
      </c>
      <c r="J98" s="13">
        <f>J97+'L6 OC1(SEPA 1-6)'!J405+'L5 OC1 (ความปลอดภัย)'!J160+'L4 OC1(ลดกระดาษ)'!J33+'L3 OC1(กำกับดูแล)'!J35+'L2 HR2'!J64+'L1 HR1'!J98</f>
        <v>71</v>
      </c>
    </row>
    <row r="99" spans="9:10" ht="27.95" customHeight="1">
      <c r="I99" s="13">
        <f>I98+'I8 RS1 (พลังงาน)'!I31+Customer!I199+'Goal (CSR)'!I95</f>
        <v>63</v>
      </c>
      <c r="J99" s="13">
        <f>J98+'I8 RS1 (พลังงาน)'!J31+Customer!J199+'Goal (CSR)'!J95</f>
        <v>216</v>
      </c>
    </row>
  </sheetData>
  <mergeCells count="29">
    <mergeCell ref="A90:D90"/>
    <mergeCell ref="A91:D91"/>
    <mergeCell ref="A92:D92"/>
    <mergeCell ref="A93:D93"/>
    <mergeCell ref="A94:D94"/>
    <mergeCell ref="A84:D84"/>
    <mergeCell ref="A85:D85"/>
    <mergeCell ref="A86:D86"/>
    <mergeCell ref="A87:D87"/>
    <mergeCell ref="A88:D88"/>
    <mergeCell ref="B32:D32"/>
    <mergeCell ref="B39:D39"/>
    <mergeCell ref="B40:D40"/>
    <mergeCell ref="H3:J3"/>
    <mergeCell ref="E4:G4"/>
    <mergeCell ref="H4:J4"/>
    <mergeCell ref="H12:J12"/>
    <mergeCell ref="B13:D13"/>
    <mergeCell ref="H13:J13"/>
    <mergeCell ref="H6:J6"/>
    <mergeCell ref="H7:J7"/>
    <mergeCell ref="H8:J8"/>
    <mergeCell ref="H10:J10"/>
    <mergeCell ref="H5:J5"/>
    <mergeCell ref="B1:D1"/>
    <mergeCell ref="B2:D2"/>
    <mergeCell ref="B14:D14"/>
    <mergeCell ref="B10:D10"/>
    <mergeCell ref="B12:D12"/>
  </mergeCells>
  <pageMargins left="0.59055118110236227" right="0.31496062992125984" top="0.59055118110236227" bottom="0.39370078740157483" header="0.31496062992125984" footer="0.31496062992125984"/>
  <pageSetup paperSize="9" scale="58" orientation="landscape" r:id="rId1"/>
  <rowBreaks count="3" manualBreakCount="3">
    <brk id="62" max="9" man="1"/>
    <brk id="94" max="9" man="1"/>
    <brk id="96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R199"/>
  <sheetViews>
    <sheetView view="pageBreakPreview" topLeftCell="A100" zoomScale="80" zoomScaleNormal="80" zoomScaleSheetLayoutView="80" workbookViewId="0">
      <selection activeCell="A190" sqref="A190"/>
    </sheetView>
  </sheetViews>
  <sheetFormatPr defaultColWidth="9" defaultRowHeight="27.95" customHeight="1"/>
  <cols>
    <col min="1" max="1" width="64.7109375" style="13" customWidth="1"/>
    <col min="2" max="2" width="16.5703125" style="13" customWidth="1"/>
    <col min="3" max="3" width="13.5703125" style="13" customWidth="1"/>
    <col min="4" max="4" width="49" style="13" customWidth="1"/>
    <col min="5" max="7" width="14.5703125" style="13" customWidth="1"/>
    <col min="8" max="8" width="14.5703125" style="61" customWidth="1"/>
    <col min="9" max="10" width="14.5703125" style="13" customWidth="1"/>
    <col min="11" max="16384" width="9" style="13"/>
  </cols>
  <sheetData>
    <row r="1" spans="1:14" ht="27.95" customHeight="1">
      <c r="A1" s="586" t="s">
        <v>694</v>
      </c>
      <c r="B1" s="268"/>
      <c r="C1" s="588" t="s">
        <v>86</v>
      </c>
      <c r="D1" s="589"/>
      <c r="E1" s="269"/>
      <c r="F1" s="269"/>
      <c r="G1" s="269"/>
      <c r="H1" s="269"/>
      <c r="I1" s="269"/>
      <c r="J1" s="269"/>
      <c r="K1" s="269"/>
      <c r="L1" s="269"/>
      <c r="M1" s="269"/>
      <c r="N1" s="269"/>
    </row>
    <row r="2" spans="1:14" ht="27.95" customHeight="1">
      <c r="A2" s="587" t="s">
        <v>18</v>
      </c>
      <c r="B2" s="268"/>
      <c r="C2" s="588" t="s">
        <v>87</v>
      </c>
      <c r="D2" s="590"/>
      <c r="E2" s="269"/>
      <c r="F2" s="269"/>
      <c r="G2" s="269"/>
      <c r="H2" s="269"/>
      <c r="I2" s="269"/>
      <c r="J2" s="269"/>
      <c r="K2" s="269"/>
      <c r="L2" s="269"/>
      <c r="M2" s="269"/>
      <c r="N2" s="269"/>
    </row>
    <row r="3" spans="1:14" ht="27.95" customHeight="1">
      <c r="A3" s="210" t="s">
        <v>1</v>
      </c>
      <c r="B3" s="270"/>
      <c r="C3" s="270" t="s">
        <v>75</v>
      </c>
      <c r="D3" s="270"/>
      <c r="E3" s="270" t="s">
        <v>2</v>
      </c>
      <c r="F3" s="270"/>
      <c r="G3" s="270"/>
      <c r="H3" s="270"/>
      <c r="I3" s="270" t="s">
        <v>3</v>
      </c>
      <c r="J3" s="271"/>
      <c r="K3" s="269"/>
      <c r="L3" s="269"/>
      <c r="M3" s="269"/>
      <c r="N3" s="269"/>
    </row>
    <row r="4" spans="1:14" ht="27.95" customHeight="1">
      <c r="A4" s="272" t="s">
        <v>4</v>
      </c>
      <c r="B4" s="273"/>
      <c r="C4" s="274" t="s">
        <v>88</v>
      </c>
      <c r="D4" s="275"/>
      <c r="E4" s="274" t="s">
        <v>89</v>
      </c>
      <c r="F4" s="275"/>
      <c r="G4" s="275"/>
      <c r="H4" s="276"/>
      <c r="I4" s="276" t="s">
        <v>477</v>
      </c>
      <c r="J4" s="277"/>
      <c r="K4" s="269"/>
      <c r="L4" s="269"/>
      <c r="M4" s="269"/>
      <c r="N4" s="269"/>
    </row>
    <row r="5" spans="1:14" ht="27.95" customHeight="1">
      <c r="A5" s="278" t="s">
        <v>472</v>
      </c>
      <c r="B5" s="273"/>
      <c r="C5" s="274" t="s">
        <v>90</v>
      </c>
      <c r="D5" s="275"/>
      <c r="E5" s="274" t="s">
        <v>91</v>
      </c>
      <c r="F5" s="275"/>
      <c r="G5" s="275"/>
      <c r="H5" s="276"/>
      <c r="I5" s="276" t="s">
        <v>478</v>
      </c>
      <c r="J5" s="277"/>
      <c r="K5" s="269"/>
      <c r="L5" s="269"/>
      <c r="M5" s="269"/>
      <c r="N5" s="269"/>
    </row>
    <row r="6" spans="1:14" ht="27.95" customHeight="1">
      <c r="A6" s="275" t="s">
        <v>471</v>
      </c>
      <c r="B6" s="273"/>
      <c r="C6" s="274" t="s">
        <v>92</v>
      </c>
      <c r="D6" s="275"/>
      <c r="E6" s="274" t="s">
        <v>93</v>
      </c>
      <c r="F6" s="275"/>
      <c r="G6" s="275"/>
      <c r="H6" s="276"/>
      <c r="I6" s="276" t="s">
        <v>479</v>
      </c>
      <c r="J6" s="277"/>
      <c r="K6" s="269"/>
      <c r="L6" s="269"/>
      <c r="M6" s="269"/>
      <c r="N6" s="269"/>
    </row>
    <row r="7" spans="1:14" ht="27.95" customHeight="1">
      <c r="A7" s="272"/>
      <c r="B7" s="273"/>
      <c r="C7" s="273"/>
      <c r="D7" s="275"/>
      <c r="E7" s="274" t="s">
        <v>94</v>
      </c>
      <c r="F7" s="275"/>
      <c r="G7" s="275"/>
      <c r="H7" s="276"/>
      <c r="I7" s="276" t="s">
        <v>480</v>
      </c>
      <c r="J7" s="277"/>
      <c r="K7" s="269"/>
      <c r="L7" s="269"/>
      <c r="M7" s="269"/>
      <c r="N7" s="269"/>
    </row>
    <row r="8" spans="1:14" ht="27.95" customHeight="1">
      <c r="A8" s="272"/>
      <c r="B8" s="273"/>
      <c r="C8" s="273"/>
      <c r="D8" s="275"/>
      <c r="E8" s="274" t="s">
        <v>95</v>
      </c>
      <c r="F8" s="275"/>
      <c r="G8" s="275"/>
      <c r="H8" s="276"/>
      <c r="I8" s="276" t="s">
        <v>481</v>
      </c>
      <c r="J8" s="277"/>
      <c r="K8" s="269"/>
      <c r="L8" s="269"/>
      <c r="M8" s="269"/>
      <c r="N8" s="269"/>
    </row>
    <row r="9" spans="1:14" ht="27.95" customHeight="1">
      <c r="A9" s="272"/>
      <c r="B9" s="273"/>
      <c r="C9" s="273"/>
      <c r="D9" s="275"/>
      <c r="E9" s="274" t="s">
        <v>96</v>
      </c>
      <c r="F9" s="275"/>
      <c r="G9" s="275"/>
      <c r="H9" s="276"/>
      <c r="I9" s="276" t="s">
        <v>482</v>
      </c>
      <c r="J9" s="277"/>
      <c r="K9" s="269"/>
      <c r="L9" s="269"/>
      <c r="M9" s="269"/>
      <c r="N9" s="269"/>
    </row>
    <row r="10" spans="1:14" ht="27.95" customHeight="1">
      <c r="A10" s="272"/>
      <c r="B10" s="273"/>
      <c r="C10" s="273"/>
      <c r="D10" s="275"/>
      <c r="E10" s="274" t="s">
        <v>97</v>
      </c>
      <c r="F10" s="275"/>
      <c r="G10" s="275"/>
      <c r="H10" s="276"/>
      <c r="I10" s="276" t="s">
        <v>269</v>
      </c>
      <c r="J10" s="277"/>
      <c r="K10" s="269"/>
      <c r="L10" s="269"/>
      <c r="M10" s="269"/>
      <c r="N10" s="269"/>
    </row>
    <row r="11" spans="1:14" ht="27.95" customHeight="1">
      <c r="A11" s="272"/>
      <c r="B11" s="273"/>
      <c r="C11" s="273"/>
      <c r="D11" s="275"/>
      <c r="E11" s="274" t="s">
        <v>98</v>
      </c>
      <c r="F11" s="275"/>
      <c r="G11" s="275"/>
      <c r="H11" s="276"/>
      <c r="I11" s="276"/>
      <c r="J11" s="277"/>
      <c r="K11" s="269"/>
      <c r="L11" s="269"/>
      <c r="M11" s="269"/>
      <c r="N11" s="269"/>
    </row>
    <row r="12" spans="1:14" ht="27.95" customHeight="1">
      <c r="A12" s="83"/>
      <c r="B12" s="270"/>
      <c r="C12" s="270" t="s">
        <v>80</v>
      </c>
      <c r="D12" s="270"/>
      <c r="E12" s="270" t="s">
        <v>7</v>
      </c>
      <c r="F12" s="270"/>
      <c r="G12" s="270"/>
      <c r="H12" s="270"/>
      <c r="I12" s="270" t="s">
        <v>8</v>
      </c>
      <c r="J12" s="271"/>
      <c r="K12" s="269"/>
      <c r="L12" s="269"/>
      <c r="M12" s="269"/>
      <c r="N12" s="269"/>
    </row>
    <row r="13" spans="1:14" ht="27.95" customHeight="1">
      <c r="A13" s="83"/>
      <c r="B13" s="270"/>
      <c r="C13" s="274" t="s">
        <v>88</v>
      </c>
      <c r="D13" s="275"/>
      <c r="E13" s="274" t="s">
        <v>608</v>
      </c>
      <c r="F13" s="275"/>
      <c r="G13" s="275"/>
      <c r="H13" s="276"/>
      <c r="I13" s="276" t="s">
        <v>739</v>
      </c>
      <c r="J13" s="271"/>
      <c r="K13" s="269"/>
      <c r="L13" s="269"/>
      <c r="M13" s="269"/>
      <c r="N13" s="269"/>
    </row>
    <row r="14" spans="1:14" ht="27.95" customHeight="1">
      <c r="A14" s="83"/>
      <c r="B14" s="270"/>
      <c r="C14" s="274" t="s">
        <v>90</v>
      </c>
      <c r="D14" s="275"/>
      <c r="E14" s="274" t="s">
        <v>609</v>
      </c>
      <c r="F14" s="275"/>
      <c r="G14" s="275"/>
      <c r="H14" s="276"/>
      <c r="I14" s="276"/>
      <c r="J14" s="271"/>
      <c r="K14" s="269"/>
      <c r="L14" s="269"/>
      <c r="M14" s="269"/>
      <c r="N14" s="269"/>
    </row>
    <row r="15" spans="1:14" s="2" customFormat="1" ht="27.95" customHeight="1">
      <c r="A15" s="83"/>
      <c r="B15" s="273"/>
      <c r="C15" s="274" t="s">
        <v>92</v>
      </c>
      <c r="D15" s="275"/>
      <c r="E15" s="274" t="s">
        <v>91</v>
      </c>
      <c r="F15" s="275"/>
      <c r="G15" s="275"/>
      <c r="H15" s="276"/>
      <c r="I15" s="276" t="s">
        <v>740</v>
      </c>
      <c r="J15" s="271"/>
      <c r="K15" s="269"/>
      <c r="L15" s="269"/>
      <c r="M15" s="269"/>
      <c r="N15" s="269"/>
    </row>
    <row r="16" spans="1:14" s="2" customFormat="1" ht="27.95" customHeight="1">
      <c r="A16" s="83"/>
      <c r="B16" s="273"/>
      <c r="C16" s="273"/>
      <c r="D16" s="275"/>
      <c r="E16" s="274" t="s">
        <v>93</v>
      </c>
      <c r="F16" s="275"/>
      <c r="G16" s="275"/>
      <c r="H16" s="276"/>
      <c r="I16" s="276" t="s">
        <v>741</v>
      </c>
      <c r="J16" s="271"/>
      <c r="K16" s="269"/>
      <c r="L16" s="269"/>
      <c r="M16" s="269"/>
      <c r="N16" s="269"/>
    </row>
    <row r="17" spans="1:14" s="2" customFormat="1" ht="27.95" customHeight="1">
      <c r="A17" s="83"/>
      <c r="B17" s="273"/>
      <c r="C17" s="273"/>
      <c r="D17" s="275"/>
      <c r="E17" s="274" t="s">
        <v>94</v>
      </c>
      <c r="F17" s="275"/>
      <c r="G17" s="275"/>
      <c r="H17" s="276"/>
      <c r="I17" s="276" t="s">
        <v>742</v>
      </c>
      <c r="J17" s="271"/>
      <c r="K17" s="269"/>
      <c r="L17" s="269"/>
      <c r="M17" s="269"/>
      <c r="N17" s="269"/>
    </row>
    <row r="18" spans="1:14" ht="27.95" customHeight="1">
      <c r="A18" s="83"/>
      <c r="B18" s="273"/>
      <c r="C18" s="273"/>
      <c r="D18" s="275"/>
      <c r="E18" s="274" t="s">
        <v>95</v>
      </c>
      <c r="F18" s="275"/>
      <c r="G18" s="275"/>
      <c r="H18" s="276"/>
      <c r="I18" s="276" t="s">
        <v>743</v>
      </c>
      <c r="J18" s="271"/>
      <c r="K18" s="269"/>
      <c r="L18" s="269"/>
      <c r="M18" s="269"/>
      <c r="N18" s="269"/>
    </row>
    <row r="19" spans="1:14" ht="27.95" customHeight="1">
      <c r="A19" s="1285"/>
      <c r="B19" s="1286"/>
      <c r="C19" s="1286"/>
      <c r="D19" s="1283"/>
      <c r="E19" s="1287" t="s">
        <v>728</v>
      </c>
      <c r="F19" s="1283"/>
      <c r="G19" s="1283"/>
      <c r="H19" s="1274"/>
      <c r="I19" s="276" t="s">
        <v>744</v>
      </c>
      <c r="J19" s="1288"/>
      <c r="K19" s="269"/>
      <c r="L19" s="269"/>
      <c r="M19" s="269"/>
      <c r="N19" s="269"/>
    </row>
    <row r="20" spans="1:14" ht="27.95" customHeight="1">
      <c r="A20" s="1285"/>
      <c r="B20" s="1286"/>
      <c r="C20" s="1286"/>
      <c r="D20" s="1283"/>
      <c r="E20" s="1287" t="s">
        <v>729</v>
      </c>
      <c r="F20" s="1283"/>
      <c r="G20" s="1283"/>
      <c r="H20" s="1274"/>
      <c r="I20" s="1274"/>
      <c r="J20" s="1288"/>
      <c r="K20" s="269"/>
      <c r="L20" s="269"/>
      <c r="M20" s="269"/>
      <c r="N20" s="269"/>
    </row>
    <row r="21" spans="1:14" ht="27.95" customHeight="1">
      <c r="A21" s="83"/>
      <c r="B21" s="273"/>
      <c r="C21" s="273"/>
      <c r="D21" s="275"/>
      <c r="E21" s="274" t="s">
        <v>348</v>
      </c>
      <c r="F21" s="275"/>
      <c r="G21" s="275"/>
      <c r="H21" s="276"/>
      <c r="I21" s="276" t="s">
        <v>676</v>
      </c>
      <c r="J21" s="271"/>
      <c r="K21" s="269"/>
      <c r="L21" s="269"/>
      <c r="M21" s="269"/>
      <c r="N21" s="269"/>
    </row>
    <row r="22" spans="1:14" ht="27.95" customHeight="1">
      <c r="A22" s="83"/>
      <c r="B22" s="279"/>
      <c r="C22" s="274"/>
      <c r="D22" s="275"/>
      <c r="E22" s="274" t="s">
        <v>97</v>
      </c>
      <c r="F22" s="275"/>
      <c r="G22" s="275"/>
      <c r="H22" s="276"/>
      <c r="I22" s="276" t="s">
        <v>745</v>
      </c>
      <c r="J22" s="277"/>
      <c r="K22" s="269"/>
      <c r="L22" s="269"/>
      <c r="M22" s="269"/>
      <c r="N22" s="269"/>
    </row>
    <row r="23" spans="1:14" ht="27.95" customHeight="1">
      <c r="A23" s="83"/>
      <c r="B23" s="270"/>
      <c r="C23" s="274"/>
      <c r="D23" s="270"/>
      <c r="E23" s="274" t="s">
        <v>347</v>
      </c>
      <c r="F23" s="275"/>
      <c r="G23" s="275"/>
      <c r="H23" s="276"/>
      <c r="I23" s="276"/>
      <c r="J23" s="277"/>
      <c r="K23" s="269"/>
      <c r="L23" s="269"/>
      <c r="M23" s="269"/>
      <c r="N23" s="269"/>
    </row>
    <row r="24" spans="1:14" ht="27.95" customHeight="1">
      <c r="A24" s="280" t="s">
        <v>11</v>
      </c>
      <c r="B24" s="2478" t="s">
        <v>12</v>
      </c>
      <c r="C24" s="2479"/>
      <c r="D24" s="2480"/>
      <c r="E24" s="280">
        <v>10</v>
      </c>
      <c r="F24" s="280">
        <v>11</v>
      </c>
      <c r="G24" s="877">
        <v>12</v>
      </c>
      <c r="H24" s="2478" t="s">
        <v>21</v>
      </c>
      <c r="I24" s="2479"/>
      <c r="J24" s="2480"/>
      <c r="K24" s="281"/>
      <c r="L24" s="281"/>
      <c r="M24" s="281"/>
      <c r="N24" s="281"/>
    </row>
    <row r="25" spans="1:14" ht="27.95" customHeight="1">
      <c r="A25" s="282" t="s">
        <v>13</v>
      </c>
      <c r="B25" s="2481" t="s">
        <v>14</v>
      </c>
      <c r="C25" s="2482"/>
      <c r="D25" s="2483"/>
      <c r="E25" s="282" t="s">
        <v>22</v>
      </c>
      <c r="F25" s="282" t="s">
        <v>23</v>
      </c>
      <c r="G25" s="878" t="s">
        <v>24</v>
      </c>
      <c r="H25" s="2481" t="s">
        <v>25</v>
      </c>
      <c r="I25" s="2482"/>
      <c r="J25" s="2483"/>
      <c r="K25" s="281"/>
      <c r="L25" s="281"/>
      <c r="M25" s="281"/>
      <c r="N25" s="281"/>
    </row>
    <row r="26" spans="1:14" ht="27.95" customHeight="1">
      <c r="A26" s="283"/>
      <c r="B26" s="2484" t="s">
        <v>15</v>
      </c>
      <c r="C26" s="2485"/>
      <c r="D26" s="2486"/>
      <c r="E26" s="284"/>
      <c r="F26" s="284"/>
      <c r="G26" s="879" t="s">
        <v>26</v>
      </c>
      <c r="H26" s="285" t="s">
        <v>27</v>
      </c>
      <c r="I26" s="285" t="s">
        <v>28</v>
      </c>
      <c r="J26" s="285" t="s">
        <v>16</v>
      </c>
      <c r="K26" s="281"/>
      <c r="L26" s="1572"/>
      <c r="M26" s="1572"/>
      <c r="N26" s="281"/>
    </row>
    <row r="27" spans="1:14" ht="27.95" customHeight="1">
      <c r="A27" s="819" t="s">
        <v>790</v>
      </c>
      <c r="B27" s="1549" t="s">
        <v>791</v>
      </c>
      <c r="C27" s="1550"/>
      <c r="D27" s="1551"/>
      <c r="E27" s="2053" t="s">
        <v>24</v>
      </c>
      <c r="F27" s="2053" t="s">
        <v>43</v>
      </c>
      <c r="G27" s="2053" t="s">
        <v>44</v>
      </c>
      <c r="H27" s="1552"/>
      <c r="I27" s="1553"/>
      <c r="J27" s="1553"/>
      <c r="K27" s="286"/>
      <c r="L27" s="300"/>
      <c r="M27" s="300"/>
      <c r="N27" s="286"/>
    </row>
    <row r="28" spans="1:14" ht="27.95" customHeight="1">
      <c r="A28" s="1554"/>
      <c r="B28" s="1342" t="s">
        <v>67</v>
      </c>
      <c r="C28" s="1216">
        <v>207</v>
      </c>
      <c r="D28" s="1218" t="s">
        <v>777</v>
      </c>
      <c r="E28" s="308" t="s">
        <v>45</v>
      </c>
      <c r="F28" s="308"/>
      <c r="G28" s="308" t="s">
        <v>46</v>
      </c>
      <c r="H28" s="247">
        <v>0</v>
      </c>
      <c r="I28" s="247">
        <v>0</v>
      </c>
      <c r="J28" s="247">
        <f>SUM(H28:I28)</f>
        <v>0</v>
      </c>
      <c r="K28" s="286"/>
      <c r="L28" s="300"/>
      <c r="M28" s="300"/>
      <c r="N28" s="286"/>
    </row>
    <row r="29" spans="1:14" ht="27.95" customHeight="1">
      <c r="A29" s="1554"/>
      <c r="B29" s="1342" t="s">
        <v>48</v>
      </c>
      <c r="C29" s="1216">
        <v>240</v>
      </c>
      <c r="D29" s="1218" t="s">
        <v>777</v>
      </c>
      <c r="E29" s="308" t="s">
        <v>44</v>
      </c>
      <c r="F29" s="308"/>
      <c r="G29" s="308"/>
      <c r="H29" s="247">
        <v>0</v>
      </c>
      <c r="I29" s="247">
        <v>0</v>
      </c>
      <c r="J29" s="247">
        <f t="shared" ref="J29:J31" si="0">SUM(H29:I29)</f>
        <v>0</v>
      </c>
      <c r="K29" s="286"/>
      <c r="L29" s="1573"/>
      <c r="M29" s="300"/>
      <c r="N29" s="286"/>
    </row>
    <row r="30" spans="1:14" ht="27.95" customHeight="1">
      <c r="A30" s="1554"/>
      <c r="B30" s="1342" t="s">
        <v>118</v>
      </c>
      <c r="C30" s="1216">
        <v>180</v>
      </c>
      <c r="D30" s="1218" t="s">
        <v>777</v>
      </c>
      <c r="E30" s="196"/>
      <c r="F30" s="196"/>
      <c r="G30" s="196"/>
      <c r="H30" s="247">
        <v>0</v>
      </c>
      <c r="I30" s="247">
        <v>0</v>
      </c>
      <c r="J30" s="247">
        <f t="shared" si="0"/>
        <v>0</v>
      </c>
      <c r="K30" s="286"/>
      <c r="L30" s="1573"/>
      <c r="M30" s="300"/>
      <c r="N30" s="286"/>
    </row>
    <row r="31" spans="1:14" ht="27.95" customHeight="1">
      <c r="A31" s="1343"/>
      <c r="B31" s="1342" t="s">
        <v>66</v>
      </c>
      <c r="C31" s="1216">
        <f>SUM(C28:C30)</f>
        <v>627</v>
      </c>
      <c r="D31" s="1218" t="s">
        <v>777</v>
      </c>
      <c r="E31" s="1555"/>
      <c r="F31" s="196"/>
      <c r="G31" s="196"/>
      <c r="H31" s="247">
        <f>SUM(H28:H30)</f>
        <v>0</v>
      </c>
      <c r="I31" s="247">
        <f t="shared" ref="I31" si="1">SUM(I28:I30)</f>
        <v>0</v>
      </c>
      <c r="J31" s="247">
        <f t="shared" si="0"/>
        <v>0</v>
      </c>
      <c r="K31" s="286"/>
      <c r="L31" s="300"/>
      <c r="M31" s="300"/>
      <c r="N31" s="286"/>
    </row>
    <row r="32" spans="1:14" ht="27.95" customHeight="1">
      <c r="A32" s="1343"/>
      <c r="B32" s="1225" t="s">
        <v>778</v>
      </c>
      <c r="C32" s="330"/>
      <c r="D32" s="309"/>
      <c r="E32" s="196"/>
      <c r="F32" s="196"/>
      <c r="G32" s="196"/>
      <c r="H32" s="58"/>
      <c r="I32" s="14"/>
      <c r="J32" s="14"/>
      <c r="K32" s="286"/>
      <c r="L32" s="300"/>
      <c r="M32" s="300"/>
      <c r="N32" s="286"/>
    </row>
    <row r="33" spans="1:14" ht="27.95" customHeight="1">
      <c r="A33" s="2054"/>
      <c r="B33" s="2055"/>
      <c r="C33" s="2056"/>
      <c r="D33" s="2057"/>
      <c r="E33" s="306"/>
      <c r="F33" s="306"/>
      <c r="G33" s="306"/>
      <c r="H33" s="60"/>
      <c r="I33" s="15"/>
      <c r="J33" s="15"/>
      <c r="K33" s="286"/>
      <c r="L33" s="300"/>
      <c r="M33" s="300"/>
      <c r="N33" s="286"/>
    </row>
    <row r="34" spans="1:14" ht="27.95" customHeight="1">
      <c r="A34" s="2058" t="s">
        <v>792</v>
      </c>
      <c r="B34" s="2059" t="s">
        <v>793</v>
      </c>
      <c r="C34" s="2060"/>
      <c r="D34" s="2061"/>
      <c r="E34" s="190" t="s">
        <v>24</v>
      </c>
      <c r="F34" s="190" t="s">
        <v>43</v>
      </c>
      <c r="G34" s="190" t="s">
        <v>44</v>
      </c>
      <c r="H34" s="2062"/>
      <c r="I34" s="2063"/>
      <c r="J34" s="2063"/>
      <c r="K34" s="286"/>
      <c r="L34" s="300"/>
      <c r="M34" s="300"/>
      <c r="N34" s="286"/>
    </row>
    <row r="35" spans="1:14" ht="27.95" customHeight="1">
      <c r="A35" s="1556"/>
      <c r="B35" s="1348" t="s">
        <v>970</v>
      </c>
      <c r="C35" s="1346"/>
      <c r="D35" s="309"/>
      <c r="E35" s="196" t="s">
        <v>45</v>
      </c>
      <c r="F35" s="196"/>
      <c r="G35" s="196" t="s">
        <v>46</v>
      </c>
      <c r="H35" s="964"/>
      <c r="I35" s="965"/>
      <c r="J35" s="965"/>
      <c r="K35" s="286"/>
      <c r="L35" s="1568"/>
      <c r="M35" s="300"/>
      <c r="N35" s="286"/>
    </row>
    <row r="36" spans="1:14" ht="27.95" customHeight="1">
      <c r="A36" s="1556"/>
      <c r="B36" s="1348" t="s">
        <v>972</v>
      </c>
      <c r="C36" s="1346"/>
      <c r="D36" s="309"/>
      <c r="E36" s="196" t="s">
        <v>44</v>
      </c>
      <c r="F36" s="196"/>
      <c r="G36" s="196"/>
      <c r="H36" s="964"/>
      <c r="I36" s="965"/>
      <c r="J36" s="965"/>
      <c r="K36" s="286"/>
      <c r="L36" s="1568"/>
      <c r="M36" s="300"/>
      <c r="N36" s="286"/>
    </row>
    <row r="37" spans="1:14" ht="27.95" customHeight="1">
      <c r="A37" s="1556"/>
      <c r="B37" s="1348" t="s">
        <v>971</v>
      </c>
      <c r="C37" s="1346"/>
      <c r="D37" s="309"/>
      <c r="E37" s="196"/>
      <c r="F37" s="196"/>
      <c r="G37" s="196"/>
      <c r="H37" s="964"/>
      <c r="I37" s="965"/>
      <c r="J37" s="965"/>
      <c r="K37" s="286"/>
      <c r="L37" s="1568"/>
      <c r="M37" s="300"/>
      <c r="N37" s="286"/>
    </row>
    <row r="38" spans="1:14" ht="27.95" customHeight="1">
      <c r="A38" s="562"/>
      <c r="B38" s="1344" t="s">
        <v>67</v>
      </c>
      <c r="C38" s="330"/>
      <c r="D38" s="309"/>
      <c r="E38" s="302"/>
      <c r="F38" s="292"/>
      <c r="G38" s="302"/>
      <c r="H38" s="1345">
        <v>2E-3</v>
      </c>
      <c r="I38" s="1345">
        <v>0</v>
      </c>
      <c r="J38" s="1345">
        <f>SUM(H38:I38)</f>
        <v>2E-3</v>
      </c>
      <c r="K38" s="286"/>
      <c r="L38" s="300"/>
      <c r="M38" s="300"/>
      <c r="N38" s="286"/>
    </row>
    <row r="39" spans="1:14" ht="27.95" customHeight="1">
      <c r="A39" s="562"/>
      <c r="B39" s="1344" t="s">
        <v>797</v>
      </c>
      <c r="C39" s="330"/>
      <c r="D39" s="309"/>
      <c r="E39" s="302"/>
      <c r="F39" s="292"/>
      <c r="G39" s="302"/>
      <c r="H39" s="1345">
        <v>2E-3</v>
      </c>
      <c r="I39" s="1345">
        <v>0</v>
      </c>
      <c r="J39" s="1345">
        <f t="shared" ref="J39:J41" si="2">SUM(H39:I39)</f>
        <v>2E-3</v>
      </c>
      <c r="K39" s="286"/>
      <c r="L39" s="300"/>
      <c r="M39" s="300"/>
      <c r="N39" s="286"/>
    </row>
    <row r="40" spans="1:14" ht="27.95" customHeight="1">
      <c r="A40" s="562"/>
      <c r="B40" s="1344" t="s">
        <v>118</v>
      </c>
      <c r="C40" s="330"/>
      <c r="D40" s="309"/>
      <c r="E40" s="302"/>
      <c r="F40" s="292"/>
      <c r="G40" s="302"/>
      <c r="H40" s="1345">
        <v>2E-3</v>
      </c>
      <c r="I40" s="1345">
        <v>0</v>
      </c>
      <c r="J40" s="1345">
        <f t="shared" si="2"/>
        <v>2E-3</v>
      </c>
      <c r="K40" s="286"/>
      <c r="L40" s="286"/>
      <c r="M40" s="286"/>
      <c r="N40" s="286"/>
    </row>
    <row r="41" spans="1:14" ht="27.95" customHeight="1">
      <c r="A41" s="562"/>
      <c r="B41" s="1344" t="s">
        <v>796</v>
      </c>
      <c r="C41" s="1346"/>
      <c r="D41" s="309"/>
      <c r="E41" s="302"/>
      <c r="F41" s="292"/>
      <c r="G41" s="302"/>
      <c r="H41" s="1345">
        <f>SUM(H38:H40)</f>
        <v>6.0000000000000001E-3</v>
      </c>
      <c r="I41" s="1345">
        <f t="shared" ref="I41" si="3">SUM(I38:I40)</f>
        <v>0</v>
      </c>
      <c r="J41" s="1345">
        <f t="shared" si="2"/>
        <v>6.0000000000000001E-3</v>
      </c>
      <c r="K41" s="286"/>
      <c r="L41" s="286"/>
      <c r="M41" s="286"/>
      <c r="N41" s="286"/>
    </row>
    <row r="42" spans="1:14" ht="27.95" customHeight="1">
      <c r="A42" s="562"/>
      <c r="B42" s="1344" t="s">
        <v>795</v>
      </c>
      <c r="C42" s="1346"/>
      <c r="D42" s="309"/>
      <c r="E42" s="302"/>
      <c r="F42" s="292"/>
      <c r="G42" s="302"/>
      <c r="H42" s="1370"/>
      <c r="I42" s="1345"/>
      <c r="J42" s="1345"/>
      <c r="K42" s="286"/>
      <c r="L42" s="286"/>
      <c r="M42" s="286"/>
      <c r="N42" s="286"/>
    </row>
    <row r="43" spans="1:14" ht="27.95" customHeight="1">
      <c r="A43" s="562"/>
      <c r="B43" s="1369"/>
      <c r="C43" s="301"/>
      <c r="D43" s="561"/>
      <c r="E43" s="302"/>
      <c r="F43" s="292"/>
      <c r="G43" s="302"/>
      <c r="H43" s="964"/>
      <c r="I43" s="965"/>
      <c r="J43" s="965"/>
      <c r="K43" s="286"/>
      <c r="L43" s="286"/>
      <c r="M43" s="286"/>
      <c r="N43" s="286"/>
    </row>
    <row r="44" spans="1:14" ht="27.95" customHeight="1">
      <c r="A44" s="562"/>
      <c r="B44" s="556" t="s">
        <v>794</v>
      </c>
      <c r="C44" s="557"/>
      <c r="D44" s="564"/>
      <c r="E44" s="196" t="s">
        <v>24</v>
      </c>
      <c r="F44" s="305" t="s">
        <v>43</v>
      </c>
      <c r="G44" s="196" t="s">
        <v>44</v>
      </c>
      <c r="H44" s="957"/>
      <c r="I44" s="954"/>
      <c r="J44" s="954"/>
      <c r="K44" s="286"/>
      <c r="L44" s="286"/>
      <c r="M44" s="286"/>
      <c r="N44" s="286"/>
    </row>
    <row r="45" spans="1:14" ht="27.95" customHeight="1">
      <c r="A45" s="563"/>
      <c r="B45" s="556" t="s">
        <v>352</v>
      </c>
      <c r="C45" s="557"/>
      <c r="D45" s="564"/>
      <c r="E45" s="196" t="s">
        <v>45</v>
      </c>
      <c r="F45" s="305"/>
      <c r="G45" s="196"/>
      <c r="H45" s="957"/>
      <c r="I45" s="954"/>
      <c r="J45" s="954"/>
      <c r="K45" s="286"/>
      <c r="L45" s="286"/>
      <c r="M45" s="286"/>
      <c r="N45" s="286"/>
    </row>
    <row r="46" spans="1:14" ht="27.95" customHeight="1">
      <c r="A46" s="172"/>
      <c r="B46" s="298" t="s">
        <v>124</v>
      </c>
      <c r="C46" s="299">
        <v>1</v>
      </c>
      <c r="D46" s="288"/>
      <c r="E46" s="196" t="s">
        <v>44</v>
      </c>
      <c r="F46" s="196"/>
      <c r="G46" s="196"/>
      <c r="H46" s="247">
        <v>0</v>
      </c>
      <c r="I46" s="247">
        <v>0</v>
      </c>
      <c r="J46" s="247">
        <f>SUM(H46:I46)</f>
        <v>0</v>
      </c>
      <c r="K46" s="286"/>
      <c r="L46" s="286"/>
      <c r="M46" s="286"/>
      <c r="N46" s="286"/>
    </row>
    <row r="47" spans="1:14" ht="27.95" customHeight="1">
      <c r="A47" s="172"/>
      <c r="B47" s="298" t="s">
        <v>61</v>
      </c>
      <c r="C47" s="299">
        <v>1</v>
      </c>
      <c r="D47" s="120" t="s">
        <v>125</v>
      </c>
      <c r="E47" s="196"/>
      <c r="F47" s="196"/>
      <c r="G47" s="196"/>
      <c r="H47" s="247">
        <v>0</v>
      </c>
      <c r="I47" s="247">
        <v>0</v>
      </c>
      <c r="J47" s="247">
        <f t="shared" ref="J47:J49" si="4">SUM(H47:I47)</f>
        <v>0</v>
      </c>
      <c r="K47" s="286"/>
      <c r="L47" s="286"/>
      <c r="M47" s="286"/>
      <c r="N47" s="286"/>
    </row>
    <row r="48" spans="1:14" ht="27.95" customHeight="1">
      <c r="A48" s="172"/>
      <c r="B48" s="298" t="s">
        <v>126</v>
      </c>
      <c r="C48" s="299">
        <v>1</v>
      </c>
      <c r="D48" s="291"/>
      <c r="E48" s="302"/>
      <c r="F48" s="292"/>
      <c r="G48" s="302"/>
      <c r="H48" s="247">
        <v>0</v>
      </c>
      <c r="I48" s="247">
        <v>0</v>
      </c>
      <c r="J48" s="247">
        <f t="shared" si="4"/>
        <v>0</v>
      </c>
      <c r="K48" s="286"/>
      <c r="L48" s="286"/>
      <c r="M48" s="286"/>
      <c r="N48" s="286"/>
    </row>
    <row r="49" spans="1:18" ht="27.95" customHeight="1">
      <c r="A49" s="172"/>
      <c r="B49" s="298" t="s">
        <v>66</v>
      </c>
      <c r="C49" s="299">
        <v>1</v>
      </c>
      <c r="D49" s="288"/>
      <c r="E49" s="196"/>
      <c r="F49" s="196"/>
      <c r="G49" s="196"/>
      <c r="H49" s="247">
        <f>SUM(H46:H48)</f>
        <v>0</v>
      </c>
      <c r="I49" s="247">
        <f t="shared" ref="I49" si="5">SUM(I46:I48)</f>
        <v>0</v>
      </c>
      <c r="J49" s="247">
        <f t="shared" si="4"/>
        <v>0</v>
      </c>
      <c r="K49" s="286"/>
      <c r="L49" s="286"/>
      <c r="M49" s="286"/>
      <c r="N49" s="286"/>
    </row>
    <row r="50" spans="1:18" ht="27.95" customHeight="1">
      <c r="A50" s="172"/>
      <c r="B50" s="298"/>
      <c r="C50" s="287"/>
      <c r="D50" s="288"/>
      <c r="E50" s="196"/>
      <c r="F50" s="196"/>
      <c r="G50" s="196"/>
      <c r="H50" s="955"/>
      <c r="I50" s="247"/>
      <c r="J50" s="247"/>
      <c r="K50" s="286"/>
      <c r="L50" s="286"/>
      <c r="M50" s="286"/>
      <c r="N50" s="286"/>
    </row>
    <row r="51" spans="1:18" ht="27.95" customHeight="1">
      <c r="A51" s="294"/>
      <c r="B51" s="84"/>
      <c r="C51" s="295"/>
      <c r="D51" s="296"/>
      <c r="E51" s="297"/>
      <c r="F51" s="297"/>
      <c r="G51" s="297"/>
      <c r="H51" s="957"/>
      <c r="I51" s="954"/>
      <c r="J51" s="954"/>
      <c r="K51" s="286"/>
      <c r="L51" s="286"/>
      <c r="M51" s="286"/>
      <c r="N51" s="286"/>
    </row>
    <row r="52" spans="1:18" ht="27.95" customHeight="1">
      <c r="A52" s="1200" t="s">
        <v>973</v>
      </c>
      <c r="B52" s="1212" t="s">
        <v>974</v>
      </c>
      <c r="C52" s="1208"/>
      <c r="D52" s="307"/>
      <c r="E52" s="308" t="s">
        <v>24</v>
      </c>
      <c r="F52" s="308" t="s">
        <v>129</v>
      </c>
      <c r="G52" s="308" t="s">
        <v>44</v>
      </c>
      <c r="H52" s="957"/>
      <c r="I52" s="954"/>
      <c r="J52" s="954"/>
      <c r="K52" s="286"/>
      <c r="L52" s="286"/>
      <c r="M52" s="286"/>
      <c r="N52" s="286"/>
    </row>
    <row r="53" spans="1:18" ht="27.95" customHeight="1">
      <c r="A53" s="1200" t="s">
        <v>664</v>
      </c>
      <c r="B53" s="1212" t="s">
        <v>779</v>
      </c>
      <c r="C53" s="1208"/>
      <c r="D53" s="307"/>
      <c r="E53" s="308" t="s">
        <v>45</v>
      </c>
      <c r="F53" s="308"/>
      <c r="G53" s="308" t="s">
        <v>46</v>
      </c>
      <c r="H53" s="957"/>
      <c r="I53" s="954"/>
      <c r="J53" s="954"/>
      <c r="K53" s="286"/>
      <c r="L53" s="286"/>
      <c r="M53" s="286"/>
      <c r="N53" s="286"/>
    </row>
    <row r="54" spans="1:18" ht="27.95" customHeight="1">
      <c r="A54" s="1186" t="s">
        <v>665</v>
      </c>
      <c r="B54" s="1212" t="s">
        <v>666</v>
      </c>
      <c r="C54" s="1208"/>
      <c r="D54" s="307"/>
      <c r="E54" s="308" t="s">
        <v>44</v>
      </c>
      <c r="F54" s="308"/>
      <c r="G54" s="308"/>
      <c r="H54" s="957"/>
      <c r="I54" s="954"/>
      <c r="J54" s="954"/>
      <c r="K54" s="286"/>
      <c r="L54" s="286"/>
      <c r="M54" s="286"/>
      <c r="N54" s="286"/>
    </row>
    <row r="55" spans="1:18" ht="27.95" customHeight="1">
      <c r="A55" s="294"/>
      <c r="B55" s="1212" t="s">
        <v>667</v>
      </c>
      <c r="C55" s="1209"/>
      <c r="D55" s="1210"/>
      <c r="E55" s="1211"/>
      <c r="F55" s="1211"/>
      <c r="G55" s="1211"/>
      <c r="H55" s="957"/>
      <c r="I55" s="954"/>
      <c r="J55" s="954"/>
      <c r="K55" s="286"/>
      <c r="L55" s="286"/>
      <c r="M55" s="300"/>
      <c r="N55" s="300"/>
      <c r="O55" s="45"/>
      <c r="P55" s="45"/>
      <c r="Q55" s="45"/>
      <c r="R55" s="45"/>
    </row>
    <row r="56" spans="1:18" ht="27.95" customHeight="1">
      <c r="A56" s="1212"/>
      <c r="B56" s="1213" t="s">
        <v>124</v>
      </c>
      <c r="C56" s="1214">
        <v>81</v>
      </c>
      <c r="D56" s="1215" t="s">
        <v>130</v>
      </c>
      <c r="E56" s="1211"/>
      <c r="F56" s="1211"/>
      <c r="G56" s="1211"/>
      <c r="H56" s="962">
        <v>3.0000000000000001E-3</v>
      </c>
      <c r="I56" s="962">
        <v>0</v>
      </c>
      <c r="J56" s="962">
        <f>SUM(H56:I56)</f>
        <v>3.0000000000000001E-3</v>
      </c>
      <c r="K56" s="286"/>
      <c r="L56" s="286"/>
      <c r="M56" s="1574"/>
      <c r="N56" s="300"/>
      <c r="O56" s="45"/>
      <c r="P56" s="45"/>
      <c r="Q56" s="45"/>
      <c r="R56" s="45"/>
    </row>
    <row r="57" spans="1:18" ht="27.95" customHeight="1">
      <c r="A57" s="1557"/>
      <c r="B57" s="1213" t="s">
        <v>128</v>
      </c>
      <c r="C57" s="1214">
        <v>81</v>
      </c>
      <c r="D57" s="1215" t="s">
        <v>130</v>
      </c>
      <c r="E57" s="1211"/>
      <c r="F57" s="1211"/>
      <c r="G57" s="1211"/>
      <c r="H57" s="962">
        <v>3.0000000000000001E-3</v>
      </c>
      <c r="I57" s="962">
        <v>0</v>
      </c>
      <c r="J57" s="962">
        <f t="shared" ref="J57:J59" si="6">SUM(H57:I57)</f>
        <v>3.0000000000000001E-3</v>
      </c>
      <c r="K57" s="286"/>
      <c r="L57" s="286"/>
      <c r="M57" s="1575"/>
      <c r="N57" s="300"/>
      <c r="O57" s="45"/>
      <c r="P57" s="45"/>
      <c r="Q57" s="45"/>
      <c r="R57" s="45"/>
    </row>
    <row r="58" spans="1:18" ht="27.95" customHeight="1">
      <c r="A58" s="294"/>
      <c r="B58" s="1213" t="s">
        <v>126</v>
      </c>
      <c r="C58" s="1214">
        <v>96</v>
      </c>
      <c r="D58" s="1215" t="s">
        <v>130</v>
      </c>
      <c r="E58" s="1211"/>
      <c r="F58" s="1211"/>
      <c r="G58" s="1211"/>
      <c r="H58" s="962">
        <v>3.0000000000000001E-3</v>
      </c>
      <c r="I58" s="962">
        <v>0</v>
      </c>
      <c r="J58" s="962">
        <f t="shared" si="6"/>
        <v>3.0000000000000001E-3</v>
      </c>
      <c r="K58" s="286"/>
      <c r="L58" s="286"/>
      <c r="M58" s="300"/>
      <c r="N58" s="300"/>
      <c r="O58" s="45"/>
      <c r="P58" s="45"/>
      <c r="Q58" s="45"/>
      <c r="R58" s="45"/>
    </row>
    <row r="59" spans="1:18" ht="27.95" customHeight="1">
      <c r="A59" s="294"/>
      <c r="B59" s="1213" t="s">
        <v>66</v>
      </c>
      <c r="C59" s="1214">
        <v>258</v>
      </c>
      <c r="D59" s="1215" t="s">
        <v>130</v>
      </c>
      <c r="E59" s="1211"/>
      <c r="F59" s="1211"/>
      <c r="G59" s="1211"/>
      <c r="H59" s="962">
        <f>SUM(H56:H58)</f>
        <v>9.0000000000000011E-3</v>
      </c>
      <c r="I59" s="962">
        <f t="shared" ref="I59" si="7">SUM(I56:I58)</f>
        <v>0</v>
      </c>
      <c r="J59" s="962">
        <f t="shared" si="6"/>
        <v>9.0000000000000011E-3</v>
      </c>
      <c r="K59" s="286"/>
      <c r="L59" s="286"/>
      <c r="M59" s="300"/>
      <c r="N59" s="300"/>
      <c r="O59" s="45"/>
      <c r="P59" s="45"/>
      <c r="Q59" s="45"/>
      <c r="R59" s="45"/>
    </row>
    <row r="60" spans="1:18" ht="27.95" customHeight="1">
      <c r="A60" s="294"/>
      <c r="B60" s="1120" t="s">
        <v>131</v>
      </c>
      <c r="C60" s="1209"/>
      <c r="D60" s="1210"/>
      <c r="E60" s="1211"/>
      <c r="F60" s="1211"/>
      <c r="G60" s="1211"/>
      <c r="H60" s="957"/>
      <c r="I60" s="954"/>
      <c r="J60" s="954"/>
      <c r="K60" s="286"/>
      <c r="L60" s="286"/>
      <c r="M60" s="300"/>
      <c r="N60" s="300"/>
      <c r="O60" s="45"/>
      <c r="P60" s="45"/>
      <c r="Q60" s="45"/>
      <c r="R60" s="45"/>
    </row>
    <row r="61" spans="1:18" ht="27.95" customHeight="1">
      <c r="A61" s="294"/>
      <c r="B61" s="84"/>
      <c r="C61" s="295"/>
      <c r="D61" s="296"/>
      <c r="E61" s="297"/>
      <c r="F61" s="297"/>
      <c r="G61" s="297"/>
      <c r="H61" s="957"/>
      <c r="I61" s="954"/>
      <c r="J61" s="954"/>
      <c r="K61" s="286"/>
      <c r="L61" s="286"/>
      <c r="M61" s="300"/>
      <c r="N61" s="300"/>
      <c r="O61" s="45"/>
      <c r="P61" s="45"/>
      <c r="Q61" s="45"/>
      <c r="R61" s="45"/>
    </row>
    <row r="62" spans="1:18" ht="27.95" customHeight="1">
      <c r="A62" s="294"/>
      <c r="B62" s="84"/>
      <c r="C62" s="295"/>
      <c r="D62" s="296"/>
      <c r="E62" s="297"/>
      <c r="F62" s="297"/>
      <c r="G62" s="297"/>
      <c r="H62" s="957"/>
      <c r="I62" s="954"/>
      <c r="J62" s="954"/>
      <c r="K62" s="286"/>
      <c r="L62" s="286"/>
      <c r="M62" s="300"/>
      <c r="N62" s="300"/>
      <c r="O62" s="45"/>
      <c r="P62" s="45"/>
      <c r="Q62" s="45"/>
      <c r="R62" s="45"/>
    </row>
    <row r="63" spans="1:18" ht="27.95" customHeight="1">
      <c r="A63" s="294"/>
      <c r="B63" s="84"/>
      <c r="C63" s="295"/>
      <c r="D63" s="296"/>
      <c r="E63" s="297"/>
      <c r="F63" s="297"/>
      <c r="G63" s="297"/>
      <c r="H63" s="957"/>
      <c r="I63" s="954"/>
      <c r="J63" s="954"/>
      <c r="K63" s="286"/>
      <c r="L63" s="286"/>
      <c r="M63" s="300"/>
      <c r="N63" s="300"/>
      <c r="O63" s="45"/>
      <c r="P63" s="45"/>
      <c r="Q63" s="45"/>
      <c r="R63" s="45"/>
    </row>
    <row r="64" spans="1:18" ht="27.95" customHeight="1">
      <c r="A64" s="294"/>
      <c r="B64" s="84"/>
      <c r="C64" s="295"/>
      <c r="D64" s="296"/>
      <c r="E64" s="297"/>
      <c r="F64" s="297"/>
      <c r="G64" s="297"/>
      <c r="H64" s="957"/>
      <c r="I64" s="954"/>
      <c r="J64" s="954"/>
      <c r="K64" s="286"/>
      <c r="L64" s="286"/>
      <c r="M64" s="300"/>
      <c r="N64" s="300"/>
      <c r="O64" s="45"/>
      <c r="P64" s="45"/>
      <c r="Q64" s="45"/>
      <c r="R64" s="45"/>
    </row>
    <row r="65" spans="1:18" ht="27.95" customHeight="1">
      <c r="A65" s="294"/>
      <c r="B65" s="84"/>
      <c r="C65" s="295"/>
      <c r="D65" s="296"/>
      <c r="E65" s="297"/>
      <c r="F65" s="297"/>
      <c r="G65" s="297"/>
      <c r="H65" s="957"/>
      <c r="I65" s="954"/>
      <c r="J65" s="954"/>
      <c r="K65" s="286"/>
      <c r="L65" s="286"/>
      <c r="M65" s="300"/>
      <c r="N65" s="300"/>
      <c r="O65" s="45"/>
      <c r="P65" s="45"/>
      <c r="Q65" s="45"/>
      <c r="R65" s="45"/>
    </row>
    <row r="66" spans="1:18" ht="27.95" customHeight="1">
      <c r="A66" s="2064"/>
      <c r="B66" s="2065"/>
      <c r="C66" s="2066"/>
      <c r="D66" s="2067"/>
      <c r="E66" s="881"/>
      <c r="F66" s="881"/>
      <c r="G66" s="881"/>
      <c r="H66" s="2068"/>
      <c r="I66" s="2069"/>
      <c r="J66" s="2069"/>
      <c r="K66" s="286"/>
      <c r="L66" s="286"/>
      <c r="M66" s="300"/>
      <c r="N66" s="300"/>
      <c r="O66" s="45"/>
      <c r="P66" s="45"/>
      <c r="Q66" s="45"/>
      <c r="R66" s="45"/>
    </row>
    <row r="67" spans="1:18" ht="27.95" customHeight="1">
      <c r="A67" s="2070" t="s">
        <v>973</v>
      </c>
      <c r="B67" s="2071" t="s">
        <v>975</v>
      </c>
      <c r="C67" s="2072"/>
      <c r="D67" s="2073"/>
      <c r="E67" s="2053" t="s">
        <v>24</v>
      </c>
      <c r="F67" s="2053" t="s">
        <v>129</v>
      </c>
      <c r="G67" s="2053" t="s">
        <v>44</v>
      </c>
      <c r="H67" s="1552"/>
      <c r="I67" s="1553"/>
      <c r="J67" s="1553"/>
      <c r="K67" s="286"/>
      <c r="L67" s="286"/>
      <c r="M67" s="300"/>
      <c r="N67" s="300"/>
      <c r="O67" s="45"/>
      <c r="P67" s="45"/>
      <c r="Q67" s="45"/>
      <c r="R67" s="45"/>
    </row>
    <row r="68" spans="1:18" ht="27.95" customHeight="1">
      <c r="A68" s="1200" t="s">
        <v>664</v>
      </c>
      <c r="B68" s="1212" t="s">
        <v>780</v>
      </c>
      <c r="C68" s="1208"/>
      <c r="D68" s="307"/>
      <c r="E68" s="308" t="s">
        <v>45</v>
      </c>
      <c r="F68" s="308"/>
      <c r="G68" s="308" t="s">
        <v>46</v>
      </c>
      <c r="H68" s="957"/>
      <c r="I68" s="954"/>
      <c r="J68" s="954"/>
      <c r="K68" s="286"/>
      <c r="L68" s="286"/>
      <c r="M68" s="300"/>
      <c r="N68" s="300"/>
      <c r="O68" s="45"/>
      <c r="P68" s="45"/>
      <c r="Q68" s="45"/>
      <c r="R68" s="45"/>
    </row>
    <row r="69" spans="1:18" ht="27.95" customHeight="1">
      <c r="A69" s="1186" t="s">
        <v>979</v>
      </c>
      <c r="B69" s="1213" t="s">
        <v>124</v>
      </c>
      <c r="C69" s="1214">
        <v>73</v>
      </c>
      <c r="D69" s="1215" t="s">
        <v>130</v>
      </c>
      <c r="E69" s="308" t="s">
        <v>44</v>
      </c>
      <c r="F69" s="308"/>
      <c r="G69" s="308"/>
      <c r="H69" s="962">
        <v>1E-3</v>
      </c>
      <c r="I69" s="962">
        <v>0</v>
      </c>
      <c r="J69" s="962">
        <f>SUM(H69:I69)</f>
        <v>1E-3</v>
      </c>
      <c r="K69" s="286"/>
      <c r="L69" s="286"/>
      <c r="M69" s="1574"/>
      <c r="N69" s="300"/>
      <c r="O69" s="45"/>
      <c r="P69" s="45"/>
      <c r="Q69" s="45"/>
      <c r="R69" s="45"/>
    </row>
    <row r="70" spans="1:18" ht="27.95" customHeight="1">
      <c r="A70" s="1347" t="s">
        <v>121</v>
      </c>
      <c r="B70" s="1213" t="s">
        <v>128</v>
      </c>
      <c r="C70" s="1214">
        <v>76</v>
      </c>
      <c r="D70" s="1215" t="s">
        <v>130</v>
      </c>
      <c r="E70" s="1211"/>
      <c r="F70" s="1211"/>
      <c r="G70" s="1211"/>
      <c r="H70" s="962">
        <v>1E-3</v>
      </c>
      <c r="I70" s="962">
        <v>0</v>
      </c>
      <c r="J70" s="962">
        <f t="shared" ref="J70:J72" si="8">SUM(H70:I70)</f>
        <v>1E-3</v>
      </c>
      <c r="K70" s="286"/>
      <c r="L70" s="286"/>
      <c r="M70" s="1575"/>
      <c r="N70" s="300"/>
      <c r="O70" s="45"/>
      <c r="P70" s="45"/>
      <c r="Q70" s="45"/>
      <c r="R70" s="45"/>
    </row>
    <row r="71" spans="1:18" ht="27.95" customHeight="1">
      <c r="A71" s="1720"/>
      <c r="B71" s="1213" t="s">
        <v>126</v>
      </c>
      <c r="C71" s="1214">
        <v>39</v>
      </c>
      <c r="D71" s="1215" t="s">
        <v>130</v>
      </c>
      <c r="E71" s="1211"/>
      <c r="F71" s="1211"/>
      <c r="G71" s="1211"/>
      <c r="H71" s="962">
        <v>1E-3</v>
      </c>
      <c r="I71" s="962">
        <v>0</v>
      </c>
      <c r="J71" s="962">
        <f t="shared" si="8"/>
        <v>1E-3</v>
      </c>
      <c r="K71" s="286"/>
      <c r="L71" s="286"/>
      <c r="M71" s="300"/>
      <c r="N71" s="300"/>
      <c r="O71" s="45"/>
      <c r="P71" s="45"/>
      <c r="Q71" s="45"/>
      <c r="R71" s="45"/>
    </row>
    <row r="72" spans="1:18" ht="27.95" customHeight="1">
      <c r="A72" s="1557"/>
      <c r="B72" s="1213" t="s">
        <v>66</v>
      </c>
      <c r="C72" s="1214">
        <v>188</v>
      </c>
      <c r="D72" s="1215" t="s">
        <v>130</v>
      </c>
      <c r="E72" s="1211"/>
      <c r="F72" s="1211"/>
      <c r="G72" s="1211"/>
      <c r="H72" s="962">
        <f>SUM(H69:H71)</f>
        <v>3.0000000000000001E-3</v>
      </c>
      <c r="I72" s="962">
        <f t="shared" ref="I72" si="9">SUM(I69:I71)</f>
        <v>0</v>
      </c>
      <c r="J72" s="962">
        <f t="shared" si="8"/>
        <v>3.0000000000000001E-3</v>
      </c>
      <c r="K72" s="286"/>
      <c r="L72" s="286"/>
      <c r="M72" s="300"/>
      <c r="N72" s="300"/>
      <c r="O72" s="45"/>
      <c r="P72" s="45"/>
      <c r="Q72" s="45"/>
      <c r="R72" s="45"/>
    </row>
    <row r="73" spans="1:18" ht="27.95" customHeight="1">
      <c r="A73" s="294"/>
      <c r="B73" s="1120" t="s">
        <v>131</v>
      </c>
      <c r="C73" s="1209"/>
      <c r="D73" s="1210"/>
      <c r="E73" s="1211"/>
      <c r="F73" s="1211"/>
      <c r="G73" s="1211"/>
      <c r="H73" s="957"/>
      <c r="I73" s="954"/>
      <c r="J73" s="954"/>
      <c r="K73" s="286"/>
      <c r="L73" s="286"/>
      <c r="M73" s="300"/>
      <c r="N73" s="300"/>
      <c r="O73" s="45"/>
      <c r="P73" s="45"/>
      <c r="Q73" s="45"/>
      <c r="R73" s="45"/>
    </row>
    <row r="74" spans="1:18" ht="27.95" customHeight="1">
      <c r="A74" s="294"/>
      <c r="B74" s="1120"/>
      <c r="C74" s="1209"/>
      <c r="D74" s="1210"/>
      <c r="E74" s="1211"/>
      <c r="F74" s="1211"/>
      <c r="G74" s="1211"/>
      <c r="H74" s="957"/>
      <c r="I74" s="954"/>
      <c r="J74" s="954"/>
      <c r="K74" s="286"/>
      <c r="L74" s="286"/>
      <c r="M74" s="300"/>
      <c r="N74" s="300"/>
      <c r="O74" s="45"/>
      <c r="P74" s="45"/>
      <c r="Q74" s="45"/>
      <c r="R74" s="45"/>
    </row>
    <row r="75" spans="1:18" ht="27.75" customHeight="1">
      <c r="A75" s="1115"/>
      <c r="B75" s="1348" t="s">
        <v>976</v>
      </c>
      <c r="C75" s="330"/>
      <c r="D75" s="309"/>
      <c r="E75" s="310" t="s">
        <v>24</v>
      </c>
      <c r="F75" s="310" t="s">
        <v>43</v>
      </c>
      <c r="G75" s="310" t="s">
        <v>44</v>
      </c>
      <c r="H75" s="786"/>
      <c r="I75" s="786"/>
      <c r="J75" s="786"/>
      <c r="K75" s="286"/>
      <c r="L75" s="286"/>
      <c r="M75" s="300"/>
      <c r="N75" s="300"/>
      <c r="O75" s="45"/>
      <c r="P75" s="45"/>
      <c r="Q75" s="45"/>
      <c r="R75" s="45"/>
    </row>
    <row r="76" spans="1:18" ht="27.95" customHeight="1">
      <c r="A76" s="1115"/>
      <c r="B76" s="1348" t="s">
        <v>977</v>
      </c>
      <c r="C76" s="330"/>
      <c r="D76" s="309"/>
      <c r="E76" s="310" t="s">
        <v>45</v>
      </c>
      <c r="F76" s="310"/>
      <c r="G76" s="310" t="s">
        <v>46</v>
      </c>
      <c r="H76" s="786"/>
      <c r="I76" s="786"/>
      <c r="J76" s="786"/>
      <c r="K76" s="286"/>
      <c r="L76" s="286"/>
      <c r="M76" s="300"/>
      <c r="N76" s="300"/>
      <c r="O76" s="45"/>
      <c r="P76" s="45"/>
      <c r="Q76" s="45"/>
      <c r="R76" s="45"/>
    </row>
    <row r="77" spans="1:18" ht="27.95" customHeight="1">
      <c r="A77" s="563"/>
      <c r="B77" s="1348" t="s">
        <v>978</v>
      </c>
      <c r="C77" s="330"/>
      <c r="D77" s="309"/>
      <c r="E77" s="310" t="s">
        <v>44</v>
      </c>
      <c r="F77" s="310"/>
      <c r="G77" s="310"/>
      <c r="H77" s="786"/>
      <c r="I77" s="786"/>
      <c r="J77" s="786"/>
      <c r="K77" s="286"/>
      <c r="L77" s="286"/>
      <c r="M77" s="1576"/>
      <c r="N77" s="300"/>
      <c r="O77" s="45"/>
      <c r="P77" s="45"/>
      <c r="Q77" s="45"/>
      <c r="R77" s="45"/>
    </row>
    <row r="78" spans="1:18" ht="27.95" customHeight="1">
      <c r="A78" s="558"/>
      <c r="B78" s="1120" t="s">
        <v>102</v>
      </c>
      <c r="C78" s="330"/>
      <c r="D78" s="309"/>
      <c r="E78" s="292" t="s">
        <v>121</v>
      </c>
      <c r="F78" s="292"/>
      <c r="G78" s="292"/>
      <c r="H78" s="1345">
        <v>1E-3</v>
      </c>
      <c r="I78" s="1345">
        <v>0</v>
      </c>
      <c r="J78" s="1345">
        <f>SUM(H78:I78)</f>
        <v>1E-3</v>
      </c>
      <c r="K78" s="286"/>
      <c r="L78" s="286"/>
      <c r="M78" s="300"/>
      <c r="N78" s="300"/>
      <c r="O78" s="45"/>
      <c r="P78" s="45"/>
      <c r="Q78" s="45"/>
      <c r="R78" s="45"/>
    </row>
    <row r="79" spans="1:18" ht="27.95" customHeight="1">
      <c r="A79" s="558"/>
      <c r="B79" s="1120" t="s">
        <v>132</v>
      </c>
      <c r="C79" s="330"/>
      <c r="D79" s="309"/>
      <c r="E79" s="292"/>
      <c r="F79" s="292"/>
      <c r="G79" s="292"/>
      <c r="H79" s="1345">
        <v>1E-3</v>
      </c>
      <c r="I79" s="1345">
        <v>0</v>
      </c>
      <c r="J79" s="1345">
        <f t="shared" ref="J79:J81" si="10">SUM(H79:I79)</f>
        <v>1E-3</v>
      </c>
      <c r="K79" s="286"/>
      <c r="L79" s="286"/>
      <c r="M79" s="300"/>
      <c r="N79" s="300"/>
      <c r="O79" s="45"/>
      <c r="P79" s="45"/>
      <c r="Q79" s="45"/>
      <c r="R79" s="45"/>
    </row>
    <row r="80" spans="1:18" ht="27.95" customHeight="1">
      <c r="A80" s="134" t="s">
        <v>121</v>
      </c>
      <c r="B80" s="1120" t="s">
        <v>52</v>
      </c>
      <c r="C80" s="1346"/>
      <c r="D80" s="309"/>
      <c r="E80" s="302"/>
      <c r="F80" s="292"/>
      <c r="G80" s="302"/>
      <c r="H80" s="1345">
        <v>1E-3</v>
      </c>
      <c r="I80" s="1345">
        <v>0</v>
      </c>
      <c r="J80" s="1345">
        <f t="shared" si="10"/>
        <v>1E-3</v>
      </c>
      <c r="K80" s="286"/>
      <c r="L80" s="286"/>
      <c r="M80" s="300"/>
      <c r="N80" s="300"/>
      <c r="O80" s="45"/>
      <c r="P80" s="45"/>
      <c r="Q80" s="45"/>
      <c r="R80" s="45"/>
    </row>
    <row r="81" spans="1:18" ht="27.95" customHeight="1">
      <c r="A81" s="1349"/>
      <c r="B81" s="1213" t="s">
        <v>66</v>
      </c>
      <c r="C81" s="1346"/>
      <c r="D81" s="309"/>
      <c r="E81" s="302"/>
      <c r="F81" s="292"/>
      <c r="G81" s="302"/>
      <c r="H81" s="1345">
        <f>SUM(H78:H80)</f>
        <v>3.0000000000000001E-3</v>
      </c>
      <c r="I81" s="1345">
        <f t="shared" ref="I81" si="11">SUM(I78:I80)</f>
        <v>0</v>
      </c>
      <c r="J81" s="1345">
        <f t="shared" si="10"/>
        <v>3.0000000000000001E-3</v>
      </c>
      <c r="K81" s="286"/>
      <c r="L81" s="286"/>
      <c r="M81" s="300"/>
      <c r="N81" s="300"/>
      <c r="O81" s="45"/>
      <c r="P81" s="45"/>
      <c r="Q81" s="45"/>
      <c r="R81" s="45"/>
    </row>
    <row r="82" spans="1:18" ht="27.95" customHeight="1">
      <c r="A82" s="139"/>
      <c r="B82" s="1219" t="s">
        <v>133</v>
      </c>
      <c r="C82" s="312"/>
      <c r="D82" s="307"/>
      <c r="E82" s="308"/>
      <c r="F82" s="308"/>
      <c r="G82" s="308"/>
      <c r="H82" s="247"/>
      <c r="I82" s="247"/>
      <c r="J82" s="247"/>
      <c r="K82" s="286"/>
      <c r="L82" s="286"/>
      <c r="M82" s="300"/>
      <c r="N82" s="300"/>
      <c r="O82" s="45"/>
      <c r="P82" s="45"/>
      <c r="Q82" s="45"/>
      <c r="R82" s="45"/>
    </row>
    <row r="83" spans="1:18" ht="27.95" customHeight="1">
      <c r="A83" s="143"/>
      <c r="B83" s="1350" t="s">
        <v>981</v>
      </c>
      <c r="C83" s="314"/>
      <c r="D83" s="288"/>
      <c r="E83" s="308" t="s">
        <v>24</v>
      </c>
      <c r="F83" s="308" t="s">
        <v>233</v>
      </c>
      <c r="G83" s="308" t="s">
        <v>44</v>
      </c>
      <c r="H83" s="247"/>
      <c r="I83" s="247"/>
      <c r="J83" s="247"/>
      <c r="K83" s="286"/>
      <c r="L83" s="286"/>
      <c r="M83" s="300"/>
      <c r="N83" s="1368"/>
      <c r="O83" s="45"/>
      <c r="P83" s="45"/>
      <c r="Q83" s="45"/>
      <c r="R83" s="45"/>
    </row>
    <row r="84" spans="1:18" ht="27.95" customHeight="1">
      <c r="A84" s="143"/>
      <c r="B84" s="1350" t="s">
        <v>980</v>
      </c>
      <c r="C84" s="314"/>
      <c r="D84" s="288"/>
      <c r="E84" s="308" t="s">
        <v>45</v>
      </c>
      <c r="F84" s="308"/>
      <c r="G84" s="308" t="s">
        <v>46</v>
      </c>
      <c r="H84" s="247"/>
      <c r="I84" s="247"/>
      <c r="J84" s="247"/>
      <c r="K84" s="286"/>
      <c r="L84" s="286"/>
      <c r="M84" s="300"/>
      <c r="N84" s="1295"/>
      <c r="O84" s="45"/>
      <c r="P84" s="45"/>
      <c r="Q84" s="45"/>
      <c r="R84" s="45"/>
    </row>
    <row r="85" spans="1:18" ht="27.95" customHeight="1">
      <c r="A85" s="1200"/>
      <c r="B85" s="1187" t="s">
        <v>124</v>
      </c>
      <c r="C85" s="1351" t="s">
        <v>982</v>
      </c>
      <c r="D85" s="1218"/>
      <c r="E85" s="308" t="s">
        <v>44</v>
      </c>
      <c r="F85" s="308"/>
      <c r="G85" s="308"/>
      <c r="H85" s="247">
        <v>0</v>
      </c>
      <c r="I85" s="247">
        <v>0</v>
      </c>
      <c r="J85" s="247">
        <f>SUM(H85:I85)</f>
        <v>0</v>
      </c>
      <c r="K85" s="286"/>
      <c r="L85" s="286"/>
      <c r="M85" s="300"/>
      <c r="N85" s="1295"/>
      <c r="O85" s="45"/>
      <c r="P85" s="45"/>
      <c r="Q85" s="45"/>
      <c r="R85" s="45"/>
    </row>
    <row r="86" spans="1:18" ht="27.95" customHeight="1">
      <c r="A86" s="1200"/>
      <c r="B86" s="1187" t="s">
        <v>128</v>
      </c>
      <c r="C86" s="1351" t="s">
        <v>983</v>
      </c>
      <c r="D86" s="1218"/>
      <c r="E86" s="14"/>
      <c r="F86" s="14"/>
      <c r="G86" s="14"/>
      <c r="H86" s="962">
        <v>0</v>
      </c>
      <c r="I86" s="962">
        <v>0</v>
      </c>
      <c r="J86" s="962">
        <f t="shared" ref="J86:J88" si="12">SUM(H86:I86)</f>
        <v>0</v>
      </c>
      <c r="K86" s="286"/>
      <c r="L86" s="286"/>
      <c r="M86" s="300"/>
      <c r="N86" s="300"/>
      <c r="O86" s="45"/>
      <c r="P86" s="45"/>
      <c r="Q86" s="45"/>
      <c r="R86" s="45"/>
    </row>
    <row r="87" spans="1:18" ht="27.95" customHeight="1">
      <c r="A87" s="1352"/>
      <c r="B87" s="1187" t="s">
        <v>126</v>
      </c>
      <c r="C87" s="1351" t="s">
        <v>982</v>
      </c>
      <c r="D87" s="1218"/>
      <c r="E87" s="14"/>
      <c r="F87" s="14"/>
      <c r="G87" s="14"/>
      <c r="H87" s="247">
        <v>0</v>
      </c>
      <c r="I87" s="247">
        <v>0</v>
      </c>
      <c r="J87" s="247">
        <f t="shared" si="12"/>
        <v>0</v>
      </c>
      <c r="K87" s="286"/>
      <c r="L87" s="286"/>
      <c r="M87" s="300"/>
      <c r="N87" s="1296"/>
      <c r="O87" s="45"/>
      <c r="P87" s="45"/>
      <c r="Q87" s="45"/>
      <c r="R87" s="45"/>
    </row>
    <row r="88" spans="1:18" ht="27.95" customHeight="1">
      <c r="A88" s="1200"/>
      <c r="B88" s="1298" t="s">
        <v>781</v>
      </c>
      <c r="C88" s="312"/>
      <c r="D88" s="307"/>
      <c r="E88" s="196" t="s">
        <v>121</v>
      </c>
      <c r="F88" s="196"/>
      <c r="G88" s="196"/>
      <c r="H88" s="247">
        <f>SUM(H85:H87)</f>
        <v>0</v>
      </c>
      <c r="I88" s="247">
        <f t="shared" ref="I88" si="13">SUM(I85:I87)</f>
        <v>0</v>
      </c>
      <c r="J88" s="247">
        <f t="shared" si="12"/>
        <v>0</v>
      </c>
      <c r="K88" s="286"/>
      <c r="L88" s="286"/>
      <c r="M88" s="300"/>
      <c r="N88" s="1296"/>
      <c r="O88" s="45"/>
      <c r="P88" s="45"/>
      <c r="Q88" s="45"/>
      <c r="R88" s="45"/>
    </row>
    <row r="89" spans="1:18" ht="27.95" customHeight="1">
      <c r="A89" s="137"/>
      <c r="B89" s="84"/>
      <c r="C89" s="301"/>
      <c r="D89" s="291"/>
      <c r="E89" s="302"/>
      <c r="F89" s="292"/>
      <c r="G89" s="302"/>
      <c r="H89" s="955"/>
      <c r="I89" s="247"/>
      <c r="J89" s="247"/>
      <c r="K89" s="286"/>
      <c r="L89" s="286"/>
      <c r="M89" s="300"/>
      <c r="N89" s="300"/>
      <c r="O89" s="45"/>
      <c r="P89" s="45"/>
      <c r="Q89" s="45"/>
      <c r="R89" s="45"/>
    </row>
    <row r="90" spans="1:18" ht="27.95" customHeight="1">
      <c r="A90" s="558" t="s">
        <v>984</v>
      </c>
      <c r="B90" s="1544" t="s">
        <v>985</v>
      </c>
      <c r="C90" s="557"/>
      <c r="D90" s="553"/>
      <c r="E90" s="196" t="s">
        <v>24</v>
      </c>
      <c r="F90" s="196" t="s">
        <v>43</v>
      </c>
      <c r="G90" s="196" t="s">
        <v>44</v>
      </c>
      <c r="H90" s="247"/>
      <c r="I90" s="247"/>
      <c r="J90" s="247"/>
      <c r="K90" s="286"/>
      <c r="L90" s="286"/>
      <c r="M90" s="286"/>
      <c r="N90" s="286"/>
    </row>
    <row r="91" spans="1:18" ht="27.95" customHeight="1">
      <c r="A91" s="1544" t="s">
        <v>782</v>
      </c>
      <c r="B91" s="1880" t="s">
        <v>986</v>
      </c>
      <c r="C91" s="557"/>
      <c r="D91" s="553"/>
      <c r="E91" s="196" t="s">
        <v>45</v>
      </c>
      <c r="F91" s="196"/>
      <c r="G91" s="196" t="s">
        <v>46</v>
      </c>
      <c r="H91" s="247"/>
      <c r="I91" s="247"/>
      <c r="J91" s="247"/>
      <c r="K91" s="286"/>
      <c r="L91" s="286"/>
      <c r="M91" s="286"/>
      <c r="N91" s="286"/>
    </row>
    <row r="92" spans="1:18" ht="27.95" customHeight="1">
      <c r="A92" s="1544"/>
      <c r="B92" s="1880" t="s">
        <v>988</v>
      </c>
      <c r="C92" s="557"/>
      <c r="D92" s="553"/>
      <c r="E92" s="196" t="s">
        <v>44</v>
      </c>
      <c r="F92" s="196"/>
      <c r="G92" s="196"/>
      <c r="H92" s="247"/>
      <c r="I92" s="247"/>
      <c r="J92" s="247"/>
      <c r="K92" s="286"/>
      <c r="L92" s="286"/>
      <c r="M92" s="286"/>
      <c r="N92" s="286"/>
    </row>
    <row r="93" spans="1:18" ht="27.95" customHeight="1">
      <c r="A93" s="1544"/>
      <c r="B93" s="1880" t="s">
        <v>987</v>
      </c>
      <c r="C93" s="557"/>
      <c r="D93" s="553"/>
      <c r="E93" s="196"/>
      <c r="F93" s="196"/>
      <c r="G93" s="196"/>
      <c r="H93" s="247"/>
      <c r="I93" s="247"/>
      <c r="J93" s="247"/>
      <c r="K93" s="286"/>
      <c r="L93" s="286"/>
      <c r="M93" s="286"/>
      <c r="N93" s="286"/>
    </row>
    <row r="94" spans="1:18" ht="27.95" customHeight="1">
      <c r="A94" s="1880"/>
      <c r="B94" s="1921" t="s">
        <v>102</v>
      </c>
      <c r="C94" s="314"/>
      <c r="D94" s="288"/>
      <c r="E94" s="196"/>
      <c r="F94" s="196"/>
      <c r="G94" s="196"/>
      <c r="H94" s="247">
        <v>0</v>
      </c>
      <c r="I94" s="247">
        <v>0</v>
      </c>
      <c r="J94" s="247">
        <f>SUM(H94:I94)</f>
        <v>0</v>
      </c>
      <c r="K94" s="286"/>
      <c r="L94" s="286"/>
      <c r="M94" s="286"/>
      <c r="N94" s="286"/>
    </row>
    <row r="95" spans="1:18" ht="27.95" customHeight="1">
      <c r="A95" s="1880"/>
      <c r="B95" s="1921" t="s">
        <v>132</v>
      </c>
      <c r="C95" s="314"/>
      <c r="D95" s="288"/>
      <c r="E95" s="196"/>
      <c r="F95" s="196"/>
      <c r="G95" s="196"/>
      <c r="H95" s="247">
        <v>0</v>
      </c>
      <c r="I95" s="247">
        <v>0</v>
      </c>
      <c r="J95" s="247">
        <f t="shared" ref="J95:J97" si="14">SUM(H95:I95)</f>
        <v>0</v>
      </c>
      <c r="K95" s="286"/>
      <c r="L95" s="286"/>
      <c r="M95" s="286"/>
      <c r="N95" s="286"/>
    </row>
    <row r="96" spans="1:18" ht="27.95" customHeight="1">
      <c r="A96" s="1350"/>
      <c r="B96" s="1921" t="s">
        <v>245</v>
      </c>
      <c r="C96" s="314"/>
      <c r="D96" s="288"/>
      <c r="E96" s="196"/>
      <c r="F96" s="196"/>
      <c r="G96" s="196"/>
      <c r="H96" s="247">
        <v>0</v>
      </c>
      <c r="I96" s="247">
        <v>0</v>
      </c>
      <c r="J96" s="247">
        <f t="shared" si="14"/>
        <v>0</v>
      </c>
      <c r="K96" s="286"/>
      <c r="L96" s="286"/>
      <c r="M96" s="286"/>
      <c r="N96" s="286"/>
    </row>
    <row r="97" spans="1:14" ht="27.95" customHeight="1">
      <c r="A97" s="1350"/>
      <c r="B97" s="104" t="s">
        <v>133</v>
      </c>
      <c r="C97" s="314"/>
      <c r="D97" s="288"/>
      <c r="E97" s="196"/>
      <c r="F97" s="196"/>
      <c r="G97" s="196"/>
      <c r="H97" s="247">
        <f>SUM(H94:H96)</f>
        <v>0</v>
      </c>
      <c r="I97" s="247">
        <f t="shared" ref="I97" si="15">SUM(I94:I96)</f>
        <v>0</v>
      </c>
      <c r="J97" s="247">
        <f t="shared" si="14"/>
        <v>0</v>
      </c>
      <c r="K97" s="286"/>
      <c r="L97" s="286"/>
      <c r="M97" s="1295"/>
      <c r="N97" s="286"/>
    </row>
    <row r="98" spans="1:14" ht="27.95" customHeight="1">
      <c r="A98" s="1350"/>
      <c r="B98" s="104"/>
      <c r="C98" s="314"/>
      <c r="D98" s="288"/>
      <c r="E98" s="196"/>
      <c r="F98" s="196"/>
      <c r="G98" s="196"/>
      <c r="H98" s="247"/>
      <c r="I98" s="247"/>
      <c r="J98" s="247"/>
      <c r="K98" s="286"/>
      <c r="L98" s="286"/>
      <c r="M98" s="1295"/>
      <c r="N98" s="286"/>
    </row>
    <row r="99" spans="1:14" ht="27.95" customHeight="1">
      <c r="A99" s="2074"/>
      <c r="B99" s="2075"/>
      <c r="C99" s="2076"/>
      <c r="D99" s="2077"/>
      <c r="E99" s="293"/>
      <c r="F99" s="293"/>
      <c r="G99" s="293"/>
      <c r="H99" s="442"/>
      <c r="I99" s="442"/>
      <c r="J99" s="442"/>
      <c r="K99" s="286"/>
      <c r="L99" s="286"/>
      <c r="M99" s="1295"/>
      <c r="N99" s="286"/>
    </row>
    <row r="100" spans="1:14" ht="27.95" customHeight="1">
      <c r="A100" s="2078" t="s">
        <v>984</v>
      </c>
      <c r="B100" s="2079" t="s">
        <v>989</v>
      </c>
      <c r="C100" s="2080"/>
      <c r="D100" s="2081"/>
      <c r="E100" s="190" t="s">
        <v>24</v>
      </c>
      <c r="F100" s="190" t="s">
        <v>113</v>
      </c>
      <c r="G100" s="190" t="s">
        <v>44</v>
      </c>
      <c r="H100" s="1974"/>
      <c r="I100" s="1974"/>
      <c r="J100" s="1974"/>
      <c r="K100" s="286"/>
      <c r="L100" s="286"/>
      <c r="M100" s="1296"/>
      <c r="N100" s="286"/>
    </row>
    <row r="101" spans="1:14" ht="27.95" customHeight="1">
      <c r="A101" s="1544" t="s">
        <v>990</v>
      </c>
      <c r="B101" s="1899" t="s">
        <v>124</v>
      </c>
      <c r="C101" s="116" t="s">
        <v>134</v>
      </c>
      <c r="D101" s="120" t="s">
        <v>127</v>
      </c>
      <c r="E101" s="196" t="s">
        <v>45</v>
      </c>
      <c r="F101" s="196"/>
      <c r="G101" s="196" t="s">
        <v>46</v>
      </c>
      <c r="H101" s="247">
        <v>0</v>
      </c>
      <c r="I101" s="247">
        <v>0</v>
      </c>
      <c r="J101" s="247">
        <f>SUM(H101:I101)</f>
        <v>0</v>
      </c>
      <c r="K101" s="286"/>
      <c r="L101" s="286"/>
      <c r="M101" s="1296"/>
      <c r="N101" s="286"/>
    </row>
    <row r="102" spans="1:14" ht="27.95" customHeight="1">
      <c r="A102" s="134"/>
      <c r="B102" s="1899" t="s">
        <v>128</v>
      </c>
      <c r="C102" s="116" t="s">
        <v>134</v>
      </c>
      <c r="D102" s="120" t="s">
        <v>1318</v>
      </c>
      <c r="E102" s="196" t="s">
        <v>44</v>
      </c>
      <c r="F102" s="196"/>
      <c r="G102" s="196"/>
      <c r="H102" s="247">
        <v>0</v>
      </c>
      <c r="I102" s="247">
        <v>0</v>
      </c>
      <c r="J102" s="247">
        <f t="shared" ref="J102:J104" si="16">SUM(H102:I102)</f>
        <v>0</v>
      </c>
      <c r="K102" s="286"/>
      <c r="L102" s="286"/>
      <c r="M102" s="1297"/>
      <c r="N102" s="286"/>
    </row>
    <row r="103" spans="1:14" ht="27.95" customHeight="1">
      <c r="A103" s="134"/>
      <c r="B103" s="1899" t="s">
        <v>126</v>
      </c>
      <c r="C103" s="116" t="s">
        <v>134</v>
      </c>
      <c r="D103" s="120" t="s">
        <v>127</v>
      </c>
      <c r="E103" s="315"/>
      <c r="F103" s="308"/>
      <c r="G103" s="315"/>
      <c r="H103" s="247">
        <v>0</v>
      </c>
      <c r="I103" s="247">
        <v>0</v>
      </c>
      <c r="J103" s="247">
        <f t="shared" si="16"/>
        <v>0</v>
      </c>
      <c r="K103" s="286"/>
      <c r="L103" s="286"/>
      <c r="M103" s="286"/>
      <c r="N103" s="286"/>
    </row>
    <row r="104" spans="1:14" ht="27.95" customHeight="1">
      <c r="A104" s="500"/>
      <c r="B104" s="1899" t="s">
        <v>66</v>
      </c>
      <c r="C104" s="116">
        <v>1</v>
      </c>
      <c r="D104" s="120" t="s">
        <v>127</v>
      </c>
      <c r="E104" s="315"/>
      <c r="F104" s="308"/>
      <c r="G104" s="315"/>
      <c r="H104" s="962">
        <v>0.1</v>
      </c>
      <c r="I104" s="962">
        <f t="shared" ref="I104" si="17">SUM(I101:I103)</f>
        <v>0</v>
      </c>
      <c r="J104" s="962">
        <f t="shared" si="16"/>
        <v>0.1</v>
      </c>
      <c r="K104" s="286"/>
      <c r="L104" s="286"/>
      <c r="M104" s="286"/>
      <c r="N104" s="286"/>
    </row>
    <row r="105" spans="1:14" ht="27.95" customHeight="1">
      <c r="A105" s="1353"/>
      <c r="B105" s="2487" t="s">
        <v>783</v>
      </c>
      <c r="C105" s="2488"/>
      <c r="D105" s="2489"/>
      <c r="E105" s="315"/>
      <c r="F105" s="308"/>
      <c r="G105" s="315"/>
      <c r="H105" s="962"/>
      <c r="I105" s="962"/>
      <c r="J105" s="962"/>
      <c r="K105" s="286"/>
      <c r="L105" s="286"/>
      <c r="M105" s="286"/>
      <c r="N105" s="286"/>
    </row>
    <row r="106" spans="1:14" ht="27.95" customHeight="1">
      <c r="A106" s="1353"/>
      <c r="B106" s="104"/>
      <c r="C106" s="314"/>
      <c r="D106" s="288"/>
      <c r="E106" s="315"/>
      <c r="F106" s="308"/>
      <c r="G106" s="315"/>
      <c r="H106" s="962"/>
      <c r="I106" s="962"/>
      <c r="J106" s="962"/>
      <c r="K106" s="286"/>
      <c r="L106" s="286"/>
      <c r="M106" s="286"/>
      <c r="N106" s="286"/>
    </row>
    <row r="107" spans="1:14" ht="27.95" customHeight="1">
      <c r="A107" s="1558"/>
      <c r="B107" s="1544" t="s">
        <v>991</v>
      </c>
      <c r="C107" s="552"/>
      <c r="D107" s="553"/>
      <c r="E107" s="196" t="s">
        <v>24</v>
      </c>
      <c r="F107" s="196" t="s">
        <v>100</v>
      </c>
      <c r="G107" s="196" t="s">
        <v>44</v>
      </c>
      <c r="H107" s="962"/>
      <c r="I107" s="962"/>
      <c r="J107" s="962"/>
      <c r="K107" s="286"/>
      <c r="L107" s="286"/>
      <c r="M107" s="286"/>
      <c r="N107" s="286"/>
    </row>
    <row r="108" spans="1:14" ht="27.95" customHeight="1">
      <c r="A108" s="1358"/>
      <c r="B108" s="1544" t="s">
        <v>992</v>
      </c>
      <c r="C108" s="552"/>
      <c r="D108" s="553"/>
      <c r="E108" s="196" t="s">
        <v>45</v>
      </c>
      <c r="F108" s="196"/>
      <c r="G108" s="196" t="s">
        <v>46</v>
      </c>
      <c r="H108" s="962"/>
      <c r="I108" s="962"/>
      <c r="J108" s="962"/>
      <c r="K108" s="286"/>
      <c r="L108" s="286"/>
      <c r="M108" s="286"/>
      <c r="N108" s="286"/>
    </row>
    <row r="109" spans="1:14" ht="27.95" customHeight="1">
      <c r="A109" s="1358"/>
      <c r="B109" s="1354" t="s">
        <v>124</v>
      </c>
      <c r="C109" s="1355">
        <v>1</v>
      </c>
      <c r="D109" s="1356" t="s">
        <v>127</v>
      </c>
      <c r="E109" s="196" t="s">
        <v>44</v>
      </c>
      <c r="F109" s="308"/>
      <c r="G109" s="315"/>
      <c r="H109" s="247">
        <v>0.22</v>
      </c>
      <c r="I109" s="247">
        <v>0</v>
      </c>
      <c r="J109" s="247">
        <f>SUM(H109:I109)</f>
        <v>0.22</v>
      </c>
      <c r="K109" s="286"/>
      <c r="L109" s="286"/>
      <c r="M109" s="286"/>
      <c r="N109" s="286"/>
    </row>
    <row r="110" spans="1:14" ht="27.95" customHeight="1">
      <c r="A110" s="1358"/>
      <c r="B110" s="1354" t="s">
        <v>128</v>
      </c>
      <c r="C110" s="1355">
        <v>1</v>
      </c>
      <c r="D110" s="1356" t="s">
        <v>135</v>
      </c>
      <c r="E110" s="315"/>
      <c r="F110" s="308"/>
      <c r="G110" s="315"/>
      <c r="H110" s="247">
        <v>0.34</v>
      </c>
      <c r="I110" s="247">
        <v>0</v>
      </c>
      <c r="J110" s="247">
        <f t="shared" ref="J110:J112" si="18">SUM(H110:I110)</f>
        <v>0.34</v>
      </c>
      <c r="K110" s="286"/>
      <c r="L110" s="286"/>
      <c r="M110" s="286"/>
      <c r="N110" s="286"/>
    </row>
    <row r="111" spans="1:14" ht="27.95" customHeight="1">
      <c r="A111" s="1358"/>
      <c r="B111" s="1354" t="s">
        <v>126</v>
      </c>
      <c r="C111" s="1355">
        <v>1</v>
      </c>
      <c r="D111" s="1356" t="s">
        <v>127</v>
      </c>
      <c r="E111" s="315"/>
      <c r="F111" s="308"/>
      <c r="G111" s="315"/>
      <c r="H111" s="962">
        <v>0.34</v>
      </c>
      <c r="I111" s="962">
        <v>0</v>
      </c>
      <c r="J111" s="962">
        <f t="shared" si="18"/>
        <v>0.34</v>
      </c>
      <c r="K111" s="286"/>
      <c r="L111" s="286"/>
      <c r="M111" s="286"/>
      <c r="N111" s="286"/>
    </row>
    <row r="112" spans="1:14" ht="27.95" customHeight="1">
      <c r="A112" s="1358"/>
      <c r="B112" s="1354" t="s">
        <v>66</v>
      </c>
      <c r="C112" s="1355">
        <v>3</v>
      </c>
      <c r="D112" s="1356" t="s">
        <v>127</v>
      </c>
      <c r="E112" s="315"/>
      <c r="F112" s="308"/>
      <c r="G112" s="315"/>
      <c r="H112" s="962">
        <f>SUM(H109:H111)</f>
        <v>0.90000000000000013</v>
      </c>
      <c r="I112" s="962">
        <f t="shared" ref="I112" si="19">SUM(I109:I111)</f>
        <v>0</v>
      </c>
      <c r="J112" s="962">
        <f t="shared" si="18"/>
        <v>0.90000000000000013</v>
      </c>
      <c r="K112" s="286"/>
      <c r="L112" s="286"/>
      <c r="M112" s="286"/>
      <c r="N112" s="286"/>
    </row>
    <row r="113" spans="1:17" ht="27.95" customHeight="1">
      <c r="A113" s="1358"/>
      <c r="B113" s="1357" t="s">
        <v>136</v>
      </c>
      <c r="C113" s="552"/>
      <c r="D113" s="553"/>
      <c r="E113" s="315"/>
      <c r="F113" s="308"/>
      <c r="G113" s="315"/>
      <c r="H113" s="308"/>
      <c r="I113" s="315"/>
      <c r="J113" s="962"/>
      <c r="K113" s="286"/>
      <c r="L113" s="286"/>
      <c r="M113" s="286"/>
      <c r="N113" s="286"/>
    </row>
    <row r="114" spans="1:17" ht="27.95" customHeight="1">
      <c r="A114" s="1358"/>
      <c r="B114" s="1359"/>
      <c r="C114" s="1559"/>
      <c r="D114" s="1560"/>
      <c r="E114" s="315"/>
      <c r="F114" s="308"/>
      <c r="G114" s="315"/>
      <c r="H114" s="308"/>
      <c r="I114" s="315"/>
      <c r="J114" s="962"/>
      <c r="K114" s="286"/>
      <c r="L114" s="286"/>
      <c r="M114" s="286"/>
      <c r="N114" s="286"/>
    </row>
    <row r="115" spans="1:17" ht="27.95" customHeight="1">
      <c r="A115" s="558"/>
      <c r="B115" s="1544" t="s">
        <v>993</v>
      </c>
      <c r="C115" s="552"/>
      <c r="D115" s="553"/>
      <c r="E115" s="196" t="s">
        <v>24</v>
      </c>
      <c r="F115" s="196" t="s">
        <v>100</v>
      </c>
      <c r="G115" s="196" t="s">
        <v>44</v>
      </c>
      <c r="H115" s="962"/>
      <c r="I115" s="962"/>
      <c r="J115" s="962"/>
      <c r="K115" s="286"/>
      <c r="L115" s="286"/>
      <c r="M115" s="286"/>
      <c r="N115" s="286"/>
    </row>
    <row r="116" spans="1:17" ht="27.95" customHeight="1">
      <c r="A116" s="558"/>
      <c r="B116" s="1544" t="s">
        <v>994</v>
      </c>
      <c r="C116" s="552"/>
      <c r="D116" s="553"/>
      <c r="E116" s="196" t="s">
        <v>45</v>
      </c>
      <c r="F116" s="196"/>
      <c r="G116" s="196" t="s">
        <v>46</v>
      </c>
      <c r="H116" s="962"/>
      <c r="I116" s="962"/>
      <c r="J116" s="962"/>
      <c r="K116" s="286"/>
      <c r="L116" s="286"/>
      <c r="M116" s="286"/>
      <c r="N116" s="286"/>
    </row>
    <row r="117" spans="1:17" ht="27.95" customHeight="1">
      <c r="A117" s="567"/>
      <c r="B117" s="1354" t="s">
        <v>124</v>
      </c>
      <c r="C117" s="1355">
        <v>1</v>
      </c>
      <c r="D117" s="1356" t="s">
        <v>127</v>
      </c>
      <c r="E117" s="196" t="s">
        <v>44</v>
      </c>
      <c r="F117" s="196"/>
      <c r="G117" s="196"/>
      <c r="H117" s="247">
        <v>0</v>
      </c>
      <c r="I117" s="247">
        <v>0</v>
      </c>
      <c r="J117" s="247">
        <f>SUM(H117:I117)</f>
        <v>0</v>
      </c>
      <c r="K117" s="286"/>
      <c r="L117" s="286"/>
      <c r="M117" s="286"/>
      <c r="N117" s="286"/>
    </row>
    <row r="118" spans="1:17" ht="27.95" customHeight="1">
      <c r="A118" s="563"/>
      <c r="B118" s="1354" t="s">
        <v>128</v>
      </c>
      <c r="C118" s="1355">
        <v>1</v>
      </c>
      <c r="D118" s="1356" t="s">
        <v>135</v>
      </c>
      <c r="E118" s="315"/>
      <c r="F118" s="308"/>
      <c r="G118" s="315"/>
      <c r="H118" s="247">
        <v>0</v>
      </c>
      <c r="I118" s="247">
        <v>0</v>
      </c>
      <c r="J118" s="247">
        <f t="shared" ref="J118:J120" si="20">SUM(H118:I118)</f>
        <v>0</v>
      </c>
      <c r="K118" s="286"/>
      <c r="L118" s="286"/>
      <c r="M118" s="286"/>
      <c r="N118" s="286"/>
    </row>
    <row r="119" spans="1:17" ht="27.95" customHeight="1">
      <c r="A119" s="1358"/>
      <c r="B119" s="1354" t="s">
        <v>126</v>
      </c>
      <c r="C119" s="1355">
        <v>1</v>
      </c>
      <c r="D119" s="1356" t="s">
        <v>127</v>
      </c>
      <c r="E119" s="315"/>
      <c r="F119" s="308"/>
      <c r="G119" s="315"/>
      <c r="H119" s="962">
        <v>0</v>
      </c>
      <c r="I119" s="962">
        <v>0</v>
      </c>
      <c r="J119" s="962">
        <f t="shared" si="20"/>
        <v>0</v>
      </c>
      <c r="K119" s="286"/>
      <c r="L119" s="286"/>
      <c r="M119" s="286"/>
      <c r="N119" s="286"/>
    </row>
    <row r="120" spans="1:17" ht="27.95" customHeight="1">
      <c r="A120" s="1358"/>
      <c r="B120" s="1354" t="s">
        <v>66</v>
      </c>
      <c r="C120" s="1355">
        <v>3</v>
      </c>
      <c r="D120" s="1356" t="s">
        <v>127</v>
      </c>
      <c r="E120" s="315"/>
      <c r="F120" s="308"/>
      <c r="G120" s="315"/>
      <c r="H120" s="962">
        <f>SUM(H117:H119)</f>
        <v>0</v>
      </c>
      <c r="I120" s="962">
        <f t="shared" ref="I120" si="21">SUM(I117:I119)</f>
        <v>0</v>
      </c>
      <c r="J120" s="962">
        <f t="shared" si="20"/>
        <v>0</v>
      </c>
      <c r="K120" s="286"/>
      <c r="L120" s="286"/>
      <c r="M120" s="286"/>
      <c r="N120" s="286"/>
    </row>
    <row r="121" spans="1:17" ht="27.95" customHeight="1">
      <c r="A121" s="1358"/>
      <c r="B121" s="1357" t="s">
        <v>136</v>
      </c>
      <c r="C121" s="552"/>
      <c r="D121" s="553"/>
      <c r="E121" s="315"/>
      <c r="F121" s="308"/>
      <c r="G121" s="315"/>
      <c r="H121" s="962"/>
      <c r="I121" s="962"/>
      <c r="J121" s="962"/>
      <c r="K121" s="286"/>
      <c r="L121" s="286"/>
      <c r="M121" s="286"/>
      <c r="N121" s="286"/>
    </row>
    <row r="122" spans="1:17" ht="27.95" customHeight="1">
      <c r="A122" s="1353"/>
      <c r="B122" s="104"/>
      <c r="C122" s="314"/>
      <c r="D122" s="288"/>
      <c r="E122" s="315"/>
      <c r="F122" s="308"/>
      <c r="G122" s="315"/>
      <c r="H122" s="962"/>
      <c r="I122" s="962"/>
      <c r="J122" s="962"/>
      <c r="K122" s="286"/>
      <c r="L122" s="286"/>
      <c r="M122" s="286"/>
      <c r="N122" s="286"/>
    </row>
    <row r="123" spans="1:17" ht="27.95" customHeight="1">
      <c r="A123" s="1200" t="s">
        <v>997</v>
      </c>
      <c r="B123" s="1880" t="s">
        <v>998</v>
      </c>
      <c r="C123" s="312"/>
      <c r="D123" s="307"/>
      <c r="E123" s="308" t="s">
        <v>24</v>
      </c>
      <c r="F123" s="308" t="s">
        <v>113</v>
      </c>
      <c r="G123" s="308" t="s">
        <v>44</v>
      </c>
      <c r="H123" s="962"/>
      <c r="I123" s="962"/>
      <c r="J123" s="962"/>
      <c r="K123" s="286"/>
      <c r="L123" s="286"/>
      <c r="M123" s="286"/>
      <c r="N123" s="286"/>
    </row>
    <row r="124" spans="1:17" ht="27.95" customHeight="1">
      <c r="A124" s="1352" t="s">
        <v>784</v>
      </c>
      <c r="B124" s="1880" t="s">
        <v>995</v>
      </c>
      <c r="C124" s="312"/>
      <c r="D124" s="307"/>
      <c r="E124" s="308" t="s">
        <v>45</v>
      </c>
      <c r="F124" s="308"/>
      <c r="G124" s="308" t="s">
        <v>46</v>
      </c>
      <c r="H124" s="962"/>
      <c r="I124" s="962"/>
      <c r="J124" s="962"/>
      <c r="K124" s="286"/>
      <c r="L124" s="300"/>
      <c r="M124" s="300"/>
      <c r="N124" s="300"/>
      <c r="O124" s="45"/>
      <c r="P124" s="45"/>
      <c r="Q124" s="45"/>
    </row>
    <row r="125" spans="1:17" ht="27.95" customHeight="1">
      <c r="A125" s="1352"/>
      <c r="B125" s="1880" t="s">
        <v>996</v>
      </c>
      <c r="C125" s="312"/>
      <c r="D125" s="307"/>
      <c r="E125" s="308" t="s">
        <v>44</v>
      </c>
      <c r="F125" s="308"/>
      <c r="G125" s="308"/>
      <c r="H125" s="962"/>
      <c r="I125" s="962"/>
      <c r="J125" s="962"/>
      <c r="K125" s="286"/>
      <c r="L125" s="300"/>
      <c r="M125" s="300"/>
      <c r="N125" s="300"/>
      <c r="O125" s="45"/>
      <c r="P125" s="45"/>
      <c r="Q125" s="45"/>
    </row>
    <row r="126" spans="1:17" ht="27.95" customHeight="1">
      <c r="A126" s="1353"/>
      <c r="B126" s="1187" t="s">
        <v>124</v>
      </c>
      <c r="C126" s="1216">
        <v>15</v>
      </c>
      <c r="D126" s="1218" t="s">
        <v>281</v>
      </c>
      <c r="E126" s="196"/>
      <c r="F126" s="196"/>
      <c r="G126" s="196"/>
      <c r="H126" s="247">
        <v>0</v>
      </c>
      <c r="I126" s="247">
        <v>0</v>
      </c>
      <c r="J126" s="247">
        <f>SUM(H126:I126)</f>
        <v>0</v>
      </c>
      <c r="K126" s="286"/>
      <c r="L126" s="300"/>
      <c r="M126" s="300"/>
      <c r="N126" s="300"/>
      <c r="O126" s="45"/>
      <c r="P126" s="45"/>
      <c r="Q126" s="45"/>
    </row>
    <row r="127" spans="1:17" ht="27.95" customHeight="1">
      <c r="A127" s="1406"/>
      <c r="B127" s="1187" t="s">
        <v>128</v>
      </c>
      <c r="C127" s="1216">
        <v>14</v>
      </c>
      <c r="D127" s="1218" t="s">
        <v>281</v>
      </c>
      <c r="E127" s="315"/>
      <c r="F127" s="308"/>
      <c r="G127" s="315"/>
      <c r="H127" s="247">
        <v>0</v>
      </c>
      <c r="I127" s="247">
        <v>0</v>
      </c>
      <c r="J127" s="247">
        <f t="shared" ref="J127:J129" si="22">SUM(H127:I127)</f>
        <v>0</v>
      </c>
      <c r="K127" s="286"/>
      <c r="L127" s="1296"/>
      <c r="M127" s="300"/>
      <c r="N127" s="300"/>
      <c r="O127" s="45"/>
      <c r="P127" s="45"/>
      <c r="Q127" s="45"/>
    </row>
    <row r="128" spans="1:17" ht="27.95" customHeight="1">
      <c r="A128" s="1406" t="s">
        <v>121</v>
      </c>
      <c r="B128" s="1187" t="s">
        <v>126</v>
      </c>
      <c r="C128" s="1216">
        <v>15</v>
      </c>
      <c r="D128" s="1218" t="s">
        <v>281</v>
      </c>
      <c r="E128" s="315"/>
      <c r="F128" s="308"/>
      <c r="G128" s="315"/>
      <c r="H128" s="247">
        <v>0</v>
      </c>
      <c r="I128" s="247">
        <v>0</v>
      </c>
      <c r="J128" s="247">
        <f t="shared" si="22"/>
        <v>0</v>
      </c>
      <c r="K128" s="286"/>
      <c r="L128" s="300"/>
      <c r="M128" s="300"/>
      <c r="N128" s="300"/>
      <c r="O128" s="45"/>
      <c r="P128" s="45"/>
      <c r="Q128" s="45"/>
    </row>
    <row r="129" spans="1:17" ht="27.95" customHeight="1">
      <c r="A129" s="1353"/>
      <c r="B129" s="1187" t="s">
        <v>66</v>
      </c>
      <c r="C129" s="1216">
        <v>44</v>
      </c>
      <c r="D129" s="1218" t="s">
        <v>281</v>
      </c>
      <c r="E129" s="315"/>
      <c r="F129" s="308"/>
      <c r="G129" s="315"/>
      <c r="H129" s="247">
        <f>SUM(H126:H128)</f>
        <v>0</v>
      </c>
      <c r="I129" s="247">
        <f t="shared" ref="I129" si="23">SUM(I126:I128)</f>
        <v>0</v>
      </c>
      <c r="J129" s="247">
        <f t="shared" si="22"/>
        <v>0</v>
      </c>
      <c r="K129" s="286"/>
      <c r="L129" s="300"/>
      <c r="M129" s="300"/>
      <c r="N129" s="300"/>
      <c r="O129" s="45"/>
      <c r="P129" s="45"/>
      <c r="Q129" s="45"/>
    </row>
    <row r="130" spans="1:17" ht="27.95" customHeight="1">
      <c r="A130" s="1353"/>
      <c r="B130" s="1187"/>
      <c r="C130" s="1216"/>
      <c r="D130" s="1218"/>
      <c r="E130" s="315"/>
      <c r="F130" s="308"/>
      <c r="G130" s="315"/>
      <c r="H130" s="247"/>
      <c r="I130" s="247"/>
      <c r="J130" s="247"/>
      <c r="K130" s="286"/>
      <c r="L130" s="300"/>
      <c r="M130" s="300"/>
      <c r="N130" s="300"/>
      <c r="O130" s="45"/>
      <c r="P130" s="45"/>
      <c r="Q130" s="45"/>
    </row>
    <row r="131" spans="1:17" ht="27.95" customHeight="1">
      <c r="A131" s="1353"/>
      <c r="B131" s="1187"/>
      <c r="C131" s="1216"/>
      <c r="D131" s="1218"/>
      <c r="E131" s="315"/>
      <c r="F131" s="308"/>
      <c r="G131" s="315"/>
      <c r="H131" s="247"/>
      <c r="I131" s="247"/>
      <c r="J131" s="247"/>
      <c r="K131" s="286"/>
      <c r="L131" s="300"/>
      <c r="M131" s="300"/>
      <c r="N131" s="300"/>
      <c r="O131" s="45"/>
      <c r="P131" s="45"/>
      <c r="Q131" s="45"/>
    </row>
    <row r="132" spans="1:17" ht="27.95" customHeight="1">
      <c r="A132" s="2082"/>
      <c r="B132" s="2075"/>
      <c r="C132" s="2076"/>
      <c r="D132" s="2077"/>
      <c r="E132" s="2083"/>
      <c r="F132" s="2084"/>
      <c r="G132" s="2083"/>
      <c r="H132" s="1973"/>
      <c r="I132" s="1973"/>
      <c r="J132" s="1973"/>
      <c r="K132" s="286"/>
      <c r="L132" s="300"/>
      <c r="M132" s="300"/>
      <c r="N132" s="300"/>
      <c r="O132" s="45"/>
      <c r="P132" s="45"/>
      <c r="Q132" s="45"/>
    </row>
    <row r="133" spans="1:17" ht="27.95" customHeight="1">
      <c r="A133" s="2070" t="s">
        <v>999</v>
      </c>
      <c r="B133" s="2085" t="s">
        <v>1000</v>
      </c>
      <c r="C133" s="2086"/>
      <c r="D133" s="2073"/>
      <c r="E133" s="190" t="s">
        <v>24</v>
      </c>
      <c r="F133" s="190" t="s">
        <v>43</v>
      </c>
      <c r="G133" s="190" t="s">
        <v>44</v>
      </c>
      <c r="H133" s="1974"/>
      <c r="I133" s="1974"/>
      <c r="J133" s="1974"/>
      <c r="K133" s="286"/>
      <c r="L133" s="300"/>
      <c r="M133" s="300"/>
      <c r="N133" s="300"/>
      <c r="O133" s="45"/>
      <c r="P133" s="45"/>
      <c r="Q133" s="45"/>
    </row>
    <row r="134" spans="1:17" ht="27.95" customHeight="1">
      <c r="A134" s="1352" t="s">
        <v>785</v>
      </c>
      <c r="B134" s="1187" t="s">
        <v>124</v>
      </c>
      <c r="C134" s="1216"/>
      <c r="D134" s="1218"/>
      <c r="E134" s="196" t="s">
        <v>45</v>
      </c>
      <c r="F134" s="196"/>
      <c r="G134" s="196" t="s">
        <v>46</v>
      </c>
      <c r="H134" s="247">
        <v>0</v>
      </c>
      <c r="I134" s="247">
        <v>0</v>
      </c>
      <c r="J134" s="247">
        <f>SUM(H134:I134)</f>
        <v>0</v>
      </c>
      <c r="K134" s="286"/>
      <c r="L134" s="1296"/>
      <c r="M134" s="300"/>
      <c r="N134" s="300"/>
      <c r="O134" s="45"/>
      <c r="P134" s="45"/>
      <c r="Q134" s="45"/>
    </row>
    <row r="135" spans="1:17" ht="27.95" customHeight="1">
      <c r="A135" s="1353"/>
      <c r="B135" s="1187" t="s">
        <v>128</v>
      </c>
      <c r="C135" s="1351" t="s">
        <v>786</v>
      </c>
      <c r="D135" s="30"/>
      <c r="E135" s="196" t="s">
        <v>44</v>
      </c>
      <c r="F135" s="196"/>
      <c r="G135" s="196"/>
      <c r="H135" s="247">
        <v>0</v>
      </c>
      <c r="I135" s="247">
        <v>0</v>
      </c>
      <c r="J135" s="247">
        <f>SUM(H135:I135)</f>
        <v>0</v>
      </c>
      <c r="K135" s="286"/>
      <c r="L135" s="1294"/>
      <c r="M135" s="300"/>
      <c r="N135" s="300"/>
      <c r="O135" s="45"/>
      <c r="P135" s="45"/>
      <c r="Q135" s="45"/>
    </row>
    <row r="136" spans="1:17" ht="27.95" customHeight="1">
      <c r="A136" s="1200"/>
      <c r="B136" s="1187" t="s">
        <v>126</v>
      </c>
      <c r="C136" s="1216"/>
      <c r="D136" s="1218"/>
      <c r="E136" s="315"/>
      <c r="F136" s="308"/>
      <c r="G136" s="315"/>
      <c r="H136" s="247">
        <v>0</v>
      </c>
      <c r="I136" s="247">
        <v>0</v>
      </c>
      <c r="J136" s="247">
        <f t="shared" ref="J136:J137" si="24">SUM(H136:I136)</f>
        <v>0</v>
      </c>
      <c r="K136" s="286"/>
      <c r="L136" s="300"/>
      <c r="M136" s="300"/>
      <c r="N136" s="300"/>
      <c r="O136" s="45"/>
      <c r="P136" s="45"/>
      <c r="Q136" s="45"/>
    </row>
    <row r="137" spans="1:17" ht="27.95" customHeight="1">
      <c r="A137" s="1352"/>
      <c r="B137" s="1187" t="s">
        <v>66</v>
      </c>
      <c r="C137" s="1216"/>
      <c r="D137" s="1218"/>
      <c r="E137" s="315"/>
      <c r="F137" s="308"/>
      <c r="G137" s="315"/>
      <c r="H137" s="247">
        <v>0</v>
      </c>
      <c r="I137" s="247">
        <v>0</v>
      </c>
      <c r="J137" s="247">
        <f t="shared" si="24"/>
        <v>0</v>
      </c>
      <c r="K137" s="286"/>
      <c r="L137" s="300"/>
      <c r="M137" s="300"/>
      <c r="N137" s="300"/>
      <c r="O137" s="45"/>
      <c r="P137" s="45"/>
      <c r="Q137" s="45"/>
    </row>
    <row r="138" spans="1:17" ht="27.95" customHeight="1">
      <c r="A138" s="1353"/>
      <c r="B138" s="1187"/>
      <c r="C138" s="1216"/>
      <c r="D138" s="1218"/>
      <c r="E138" s="315"/>
      <c r="F138" s="308"/>
      <c r="G138" s="315"/>
      <c r="H138" s="247"/>
      <c r="I138" s="247"/>
      <c r="J138" s="247"/>
      <c r="K138" s="286"/>
      <c r="L138" s="300"/>
      <c r="M138" s="300"/>
      <c r="N138" s="300"/>
      <c r="O138" s="45"/>
      <c r="P138" s="45"/>
      <c r="Q138" s="45"/>
    </row>
    <row r="139" spans="1:17" ht="27.95" customHeight="1">
      <c r="A139" s="137"/>
      <c r="B139" s="206"/>
      <c r="C139" s="290"/>
      <c r="D139" s="291"/>
      <c r="E139" s="292"/>
      <c r="F139" s="292"/>
      <c r="G139" s="292"/>
      <c r="H139" s="955"/>
      <c r="I139" s="247"/>
      <c r="J139" s="247"/>
      <c r="K139" s="269"/>
      <c r="L139" s="269"/>
      <c r="M139" s="269"/>
      <c r="N139" s="269"/>
    </row>
    <row r="140" spans="1:17" ht="27.95" customHeight="1">
      <c r="A140" s="1561" t="s">
        <v>1001</v>
      </c>
      <c r="B140" s="1562" t="s">
        <v>1002</v>
      </c>
      <c r="C140" s="557"/>
      <c r="D140" s="553"/>
      <c r="E140" s="196" t="s">
        <v>24</v>
      </c>
      <c r="F140" s="196" t="s">
        <v>43</v>
      </c>
      <c r="G140" s="196" t="s">
        <v>44</v>
      </c>
      <c r="H140" s="964"/>
      <c r="I140" s="965"/>
      <c r="J140" s="965"/>
      <c r="K140" s="269"/>
      <c r="L140" s="269"/>
      <c r="M140" s="269"/>
      <c r="N140" s="269"/>
    </row>
    <row r="141" spans="1:17" ht="27.95" customHeight="1">
      <c r="A141" s="568"/>
      <c r="B141" s="569" t="s">
        <v>1003</v>
      </c>
      <c r="C141" s="557"/>
      <c r="D141" s="553"/>
      <c r="E141" s="196" t="s">
        <v>45</v>
      </c>
      <c r="F141" s="196"/>
      <c r="G141" s="196" t="s">
        <v>46</v>
      </c>
      <c r="H141" s="964"/>
      <c r="I141" s="965"/>
      <c r="J141" s="965"/>
      <c r="K141" s="269"/>
      <c r="L141" s="269"/>
      <c r="M141" s="269"/>
      <c r="N141" s="269"/>
    </row>
    <row r="142" spans="1:17" ht="27.95" customHeight="1">
      <c r="A142" s="570"/>
      <c r="B142" s="569" t="s">
        <v>1004</v>
      </c>
      <c r="C142" s="557"/>
      <c r="D142" s="553"/>
      <c r="E142" s="196" t="s">
        <v>44</v>
      </c>
      <c r="F142" s="196"/>
      <c r="G142" s="196"/>
      <c r="H142" s="964"/>
      <c r="I142" s="965"/>
      <c r="J142" s="965"/>
      <c r="K142" s="269"/>
      <c r="L142" s="269"/>
      <c r="M142" s="269"/>
      <c r="N142" s="269"/>
    </row>
    <row r="143" spans="1:17" ht="27.95" customHeight="1">
      <c r="A143" s="570"/>
      <c r="B143" s="569" t="s">
        <v>1005</v>
      </c>
      <c r="C143" s="557"/>
      <c r="D143" s="553"/>
      <c r="E143" s="196"/>
      <c r="F143" s="196"/>
      <c r="G143" s="196"/>
      <c r="H143" s="964"/>
      <c r="I143" s="965"/>
      <c r="J143" s="965"/>
      <c r="K143" s="269"/>
      <c r="L143" s="269"/>
      <c r="M143" s="269"/>
      <c r="N143" s="269"/>
    </row>
    <row r="144" spans="1:17" ht="27.95" customHeight="1">
      <c r="A144" s="316"/>
      <c r="B144" s="104" t="s">
        <v>139</v>
      </c>
      <c r="C144" s="287"/>
      <c r="D144" s="288"/>
      <c r="E144" s="196"/>
      <c r="F144" s="196"/>
      <c r="G144" s="196"/>
      <c r="H144" s="247">
        <v>0</v>
      </c>
      <c r="I144" s="247">
        <v>0</v>
      </c>
      <c r="J144" s="247">
        <f>SUM(H144:I144)</f>
        <v>0</v>
      </c>
      <c r="K144" s="269"/>
      <c r="L144" s="269"/>
      <c r="M144" s="269"/>
      <c r="N144" s="269"/>
    </row>
    <row r="145" spans="1:14" ht="27.95" customHeight="1">
      <c r="A145" s="316"/>
      <c r="B145" s="104" t="s">
        <v>146</v>
      </c>
      <c r="C145" s="287"/>
      <c r="D145" s="288"/>
      <c r="E145" s="196"/>
      <c r="F145" s="196"/>
      <c r="G145" s="196"/>
      <c r="H145" s="247">
        <v>0</v>
      </c>
      <c r="I145" s="247">
        <v>0</v>
      </c>
      <c r="J145" s="247">
        <f t="shared" ref="J145:J147" si="25">SUM(H145:I145)</f>
        <v>0</v>
      </c>
      <c r="K145" s="269"/>
      <c r="L145" s="269"/>
      <c r="M145" s="269"/>
      <c r="N145" s="269"/>
    </row>
    <row r="146" spans="1:14" ht="27.95" customHeight="1">
      <c r="A146" s="316"/>
      <c r="B146" s="104" t="s">
        <v>126</v>
      </c>
      <c r="C146" s="287"/>
      <c r="D146" s="288"/>
      <c r="E146" s="196"/>
      <c r="F146" s="196"/>
      <c r="G146" s="196"/>
      <c r="H146" s="247">
        <v>0</v>
      </c>
      <c r="I146" s="247">
        <v>0</v>
      </c>
      <c r="J146" s="247">
        <f t="shared" si="25"/>
        <v>0</v>
      </c>
      <c r="K146" s="269"/>
      <c r="L146" s="269"/>
      <c r="M146" s="269"/>
      <c r="N146" s="269"/>
    </row>
    <row r="147" spans="1:14" ht="27.95" customHeight="1">
      <c r="A147" s="316"/>
      <c r="B147" s="104" t="s">
        <v>147</v>
      </c>
      <c r="C147" s="287"/>
      <c r="D147" s="288"/>
      <c r="E147" s="196"/>
      <c r="F147" s="196"/>
      <c r="G147" s="196"/>
      <c r="H147" s="247">
        <f>SUM(H144:H146)</f>
        <v>0</v>
      </c>
      <c r="I147" s="247">
        <f t="shared" ref="I147" si="26">SUM(I144:I146)</f>
        <v>0</v>
      </c>
      <c r="J147" s="247">
        <f t="shared" si="25"/>
        <v>0</v>
      </c>
      <c r="K147" s="269"/>
      <c r="L147" s="269"/>
      <c r="M147" s="269"/>
      <c r="N147" s="269"/>
    </row>
    <row r="148" spans="1:14" ht="27.95" customHeight="1">
      <c r="A148" s="322"/>
      <c r="B148" s="572" t="s">
        <v>121</v>
      </c>
      <c r="C148" s="560"/>
      <c r="D148" s="561"/>
      <c r="E148" s="573"/>
      <c r="F148" s="292"/>
      <c r="G148" s="292"/>
      <c r="H148" s="247"/>
      <c r="I148" s="247"/>
      <c r="J148" s="247"/>
      <c r="K148" s="269"/>
      <c r="L148" s="1577"/>
      <c r="M148" s="1577"/>
      <c r="N148" s="1577"/>
    </row>
    <row r="149" spans="1:14" ht="27.95" customHeight="1">
      <c r="A149" s="630" t="s">
        <v>1006</v>
      </c>
      <c r="B149" s="1217" t="s">
        <v>1007</v>
      </c>
      <c r="C149" s="1208"/>
      <c r="D149" s="1563"/>
      <c r="E149" s="308" t="s">
        <v>24</v>
      </c>
      <c r="F149" s="1566" t="s">
        <v>43</v>
      </c>
      <c r="G149" s="308" t="s">
        <v>44</v>
      </c>
      <c r="H149" s="964"/>
      <c r="I149" s="965"/>
      <c r="J149" s="965"/>
      <c r="K149" s="269"/>
      <c r="L149" s="1577"/>
      <c r="M149" s="1577"/>
      <c r="N149" s="1577"/>
    </row>
    <row r="150" spans="1:14" ht="27.95" customHeight="1">
      <c r="A150" s="630" t="s">
        <v>154</v>
      </c>
      <c r="B150" s="1360" t="s">
        <v>124</v>
      </c>
      <c r="C150" s="1571">
        <v>1</v>
      </c>
      <c r="D150" s="1570" t="s">
        <v>1013</v>
      </c>
      <c r="E150" s="308" t="s">
        <v>45</v>
      </c>
      <c r="F150" s="308"/>
      <c r="G150" s="308" t="s">
        <v>46</v>
      </c>
      <c r="H150" s="247">
        <v>0</v>
      </c>
      <c r="I150" s="247">
        <v>0</v>
      </c>
      <c r="J150" s="247">
        <f>SUM(H150:I150)</f>
        <v>0</v>
      </c>
      <c r="K150" s="269"/>
      <c r="L150" s="1577"/>
      <c r="M150" s="1577"/>
      <c r="N150" s="1577"/>
    </row>
    <row r="151" spans="1:14" ht="27.95" customHeight="1">
      <c r="A151" s="1564"/>
      <c r="B151" s="1360" t="s">
        <v>128</v>
      </c>
      <c r="C151" s="1571">
        <v>1</v>
      </c>
      <c r="D151" s="1570" t="s">
        <v>1013</v>
      </c>
      <c r="E151" s="308" t="s">
        <v>44</v>
      </c>
      <c r="F151" s="1856"/>
      <c r="G151" s="308"/>
      <c r="H151" s="247">
        <v>0</v>
      </c>
      <c r="I151" s="247">
        <v>0</v>
      </c>
      <c r="J151" s="247">
        <f t="shared" ref="J151:J153" si="27">SUM(H151:I151)</f>
        <v>0</v>
      </c>
      <c r="K151" s="269"/>
      <c r="L151" s="1577"/>
      <c r="M151" s="1578"/>
      <c r="N151" s="1577"/>
    </row>
    <row r="152" spans="1:14" ht="27.95" customHeight="1">
      <c r="A152" s="134"/>
      <c r="B152" s="1360" t="s">
        <v>126</v>
      </c>
      <c r="C152" s="1571">
        <v>1</v>
      </c>
      <c r="D152" s="1570" t="s">
        <v>1013</v>
      </c>
      <c r="E152" s="1857"/>
      <c r="F152" s="1858"/>
      <c r="G152" s="308"/>
      <c r="H152" s="247">
        <v>0</v>
      </c>
      <c r="I152" s="247">
        <v>0</v>
      </c>
      <c r="J152" s="247">
        <f t="shared" si="27"/>
        <v>0</v>
      </c>
      <c r="K152" s="269"/>
      <c r="L152" s="1577"/>
      <c r="M152" s="1577"/>
      <c r="N152" s="1577"/>
    </row>
    <row r="153" spans="1:14" ht="27.95" customHeight="1">
      <c r="A153" s="884"/>
      <c r="B153" s="1360" t="s">
        <v>66</v>
      </c>
      <c r="C153" s="1571">
        <v>1</v>
      </c>
      <c r="D153" s="1570" t="s">
        <v>1013</v>
      </c>
      <c r="E153" s="326"/>
      <c r="F153" s="327"/>
      <c r="G153" s="196"/>
      <c r="H153" s="962">
        <f>SUM(H150:H152)</f>
        <v>0</v>
      </c>
      <c r="I153" s="962">
        <f t="shared" ref="I153" si="28">SUM(I150:I152)</f>
        <v>0</v>
      </c>
      <c r="J153" s="962">
        <f t="shared" si="27"/>
        <v>0</v>
      </c>
      <c r="K153" s="269"/>
      <c r="L153" s="1577"/>
      <c r="M153" s="1577"/>
      <c r="N153" s="1577"/>
    </row>
    <row r="154" spans="1:14" ht="27.95" customHeight="1">
      <c r="A154" s="884"/>
      <c r="B154" s="1120" t="s">
        <v>131</v>
      </c>
      <c r="C154" s="1361"/>
      <c r="D154" s="1218"/>
      <c r="E154" s="326"/>
      <c r="F154" s="327"/>
      <c r="G154" s="196"/>
      <c r="H154" s="58"/>
      <c r="I154" s="14"/>
      <c r="J154" s="14"/>
      <c r="K154" s="269"/>
      <c r="L154" s="1577"/>
      <c r="M154" s="1577"/>
      <c r="N154" s="1577"/>
    </row>
    <row r="155" spans="1:14" ht="27.95" customHeight="1">
      <c r="A155" s="884"/>
      <c r="B155" s="1360" t="s">
        <v>121</v>
      </c>
      <c r="C155" s="1361"/>
      <c r="D155" s="1218"/>
      <c r="E155" s="326"/>
      <c r="F155" s="327"/>
      <c r="G155" s="196"/>
      <c r="H155" s="58"/>
      <c r="I155" s="14"/>
      <c r="J155" s="14"/>
      <c r="K155" s="269"/>
      <c r="L155" s="1577"/>
      <c r="M155" s="1577"/>
      <c r="N155" s="1577"/>
    </row>
    <row r="156" spans="1:14" ht="27.95" customHeight="1">
      <c r="A156" s="1406"/>
      <c r="B156" s="1217" t="s">
        <v>1008</v>
      </c>
      <c r="C156" s="1208"/>
      <c r="D156" s="1563"/>
      <c r="E156" s="308" t="s">
        <v>24</v>
      </c>
      <c r="F156" s="1566" t="s">
        <v>43</v>
      </c>
      <c r="G156" s="308" t="s">
        <v>44</v>
      </c>
      <c r="H156" s="964"/>
      <c r="I156" s="965"/>
      <c r="J156" s="965"/>
      <c r="K156" s="269"/>
      <c r="L156" s="1577"/>
      <c r="M156" s="1577"/>
      <c r="N156" s="1577"/>
    </row>
    <row r="157" spans="1:14" ht="27.95" customHeight="1">
      <c r="A157" s="320" t="s">
        <v>121</v>
      </c>
      <c r="B157" s="1217" t="s">
        <v>1009</v>
      </c>
      <c r="C157" s="1208"/>
      <c r="D157" s="307"/>
      <c r="E157" s="308" t="s">
        <v>45</v>
      </c>
      <c r="F157" s="308"/>
      <c r="G157" s="308" t="s">
        <v>46</v>
      </c>
      <c r="H157" s="964"/>
      <c r="I157" s="965"/>
      <c r="J157" s="965"/>
      <c r="K157" s="269"/>
      <c r="L157" s="1577"/>
      <c r="M157" s="1578"/>
      <c r="N157" s="1577"/>
    </row>
    <row r="158" spans="1:14" ht="27.95" customHeight="1">
      <c r="A158" s="134"/>
      <c r="B158" s="1217" t="s">
        <v>1010</v>
      </c>
      <c r="C158" s="1362"/>
      <c r="D158" s="1363"/>
      <c r="E158" s="308" t="s">
        <v>44</v>
      </c>
      <c r="F158" s="1856"/>
      <c r="G158" s="308"/>
      <c r="H158" s="964"/>
      <c r="I158" s="965"/>
      <c r="J158" s="965"/>
      <c r="K158" s="269"/>
      <c r="L158" s="1577"/>
      <c r="M158" s="1577"/>
      <c r="N158" s="1577"/>
    </row>
    <row r="159" spans="1:14" ht="27.95" customHeight="1">
      <c r="A159" s="134"/>
      <c r="B159" s="1217" t="s">
        <v>787</v>
      </c>
      <c r="C159" s="1362"/>
      <c r="D159" s="1363"/>
      <c r="E159" s="326"/>
      <c r="F159" s="327"/>
      <c r="G159" s="196"/>
      <c r="H159" s="247"/>
      <c r="I159" s="247"/>
      <c r="J159" s="247"/>
      <c r="K159" s="269"/>
      <c r="L159" s="1577"/>
      <c r="M159" s="1577"/>
      <c r="N159" s="1577"/>
    </row>
    <row r="160" spans="1:14" ht="27.95" customHeight="1">
      <c r="A160" s="884"/>
      <c r="B160" s="1360" t="s">
        <v>124</v>
      </c>
      <c r="C160" s="1361">
        <v>3323</v>
      </c>
      <c r="D160" s="1218" t="s">
        <v>155</v>
      </c>
      <c r="E160" s="326"/>
      <c r="F160" s="327"/>
      <c r="G160" s="196"/>
      <c r="H160" s="962">
        <v>0</v>
      </c>
      <c r="I160" s="962">
        <v>0</v>
      </c>
      <c r="J160" s="962">
        <f>SUM(H160:I160)</f>
        <v>0</v>
      </c>
      <c r="K160" s="269"/>
      <c r="L160" s="1577"/>
      <c r="M160" s="1577"/>
      <c r="N160" s="1577"/>
    </row>
    <row r="161" spans="1:14" ht="27.95" customHeight="1">
      <c r="A161" s="884"/>
      <c r="B161" s="1360" t="s">
        <v>128</v>
      </c>
      <c r="C161" s="1361">
        <v>2383</v>
      </c>
      <c r="D161" s="1218" t="s">
        <v>155</v>
      </c>
      <c r="E161" s="326"/>
      <c r="F161" s="327"/>
      <c r="G161" s="196"/>
      <c r="H161" s="962">
        <v>0</v>
      </c>
      <c r="I161" s="962">
        <v>0</v>
      </c>
      <c r="J161" s="962">
        <f t="shared" ref="J161:J163" si="29">SUM(H161:I161)</f>
        <v>0</v>
      </c>
      <c r="K161" s="269"/>
      <c r="L161" s="1577"/>
      <c r="M161" s="1577"/>
      <c r="N161" s="1577"/>
    </row>
    <row r="162" spans="1:14" ht="27.95" customHeight="1">
      <c r="A162" s="884"/>
      <c r="B162" s="1360" t="s">
        <v>126</v>
      </c>
      <c r="C162" s="1361">
        <v>3830</v>
      </c>
      <c r="D162" s="1218" t="s">
        <v>155</v>
      </c>
      <c r="E162" s="326"/>
      <c r="F162" s="327"/>
      <c r="G162" s="196"/>
      <c r="H162" s="962">
        <v>0</v>
      </c>
      <c r="I162" s="962">
        <v>0</v>
      </c>
      <c r="J162" s="962">
        <f t="shared" si="29"/>
        <v>0</v>
      </c>
      <c r="K162" s="269"/>
      <c r="L162" s="1577"/>
      <c r="M162" s="1577"/>
      <c r="N162" s="1577"/>
    </row>
    <row r="163" spans="1:14" ht="27.95" customHeight="1">
      <c r="A163" s="883"/>
      <c r="B163" s="1360" t="s">
        <v>66</v>
      </c>
      <c r="C163" s="1361">
        <f>C160+C161+C162</f>
        <v>9536</v>
      </c>
      <c r="D163" s="1218" t="s">
        <v>155</v>
      </c>
      <c r="E163" s="554"/>
      <c r="F163" s="555"/>
      <c r="G163" s="196"/>
      <c r="H163" s="962">
        <f>SUM(H160:H162)</f>
        <v>0</v>
      </c>
      <c r="I163" s="962">
        <f t="shared" ref="I163" si="30">SUM(I160:I162)</f>
        <v>0</v>
      </c>
      <c r="J163" s="962">
        <f t="shared" si="29"/>
        <v>0</v>
      </c>
      <c r="K163" s="269"/>
      <c r="L163" s="1577"/>
      <c r="M163" s="1577"/>
      <c r="N163" s="1577"/>
    </row>
    <row r="164" spans="1:14" ht="27.95" customHeight="1">
      <c r="A164" s="134"/>
      <c r="B164" s="1120" t="s">
        <v>131</v>
      </c>
      <c r="C164" s="317"/>
      <c r="D164" s="1218"/>
      <c r="E164" s="554"/>
      <c r="F164" s="555"/>
      <c r="G164" s="196"/>
      <c r="H164" s="247"/>
      <c r="I164" s="247"/>
      <c r="J164" s="247"/>
      <c r="K164" s="269"/>
      <c r="L164" s="1577"/>
      <c r="M164" s="1577"/>
      <c r="N164" s="1577"/>
    </row>
    <row r="165" spans="1:14" ht="27.95" customHeight="1">
      <c r="A165" s="2087"/>
      <c r="B165" s="2088"/>
      <c r="C165" s="2089"/>
      <c r="D165" s="2090"/>
      <c r="E165" s="2091"/>
      <c r="F165" s="2092"/>
      <c r="G165" s="293"/>
      <c r="H165" s="442"/>
      <c r="I165" s="442"/>
      <c r="J165" s="442"/>
      <c r="K165" s="269"/>
      <c r="L165" s="1577"/>
      <c r="M165" s="1577"/>
      <c r="N165" s="1577"/>
    </row>
    <row r="166" spans="1:14" ht="27.95" customHeight="1">
      <c r="A166" s="2093" t="s">
        <v>1006</v>
      </c>
      <c r="B166" s="2094" t="s">
        <v>1011</v>
      </c>
      <c r="C166" s="2095"/>
      <c r="D166" s="2096"/>
      <c r="E166" s="2053" t="s">
        <v>24</v>
      </c>
      <c r="F166" s="2097" t="s">
        <v>43</v>
      </c>
      <c r="G166" s="2053" t="s">
        <v>44</v>
      </c>
      <c r="H166" s="2062"/>
      <c r="I166" s="2063"/>
      <c r="J166" s="2063"/>
      <c r="K166" s="269"/>
      <c r="L166" s="1577"/>
      <c r="M166" s="1569"/>
      <c r="N166" s="1577"/>
    </row>
    <row r="167" spans="1:14" ht="27.95" customHeight="1">
      <c r="A167" s="630" t="s">
        <v>1014</v>
      </c>
      <c r="B167" s="1217" t="s">
        <v>1012</v>
      </c>
      <c r="C167" s="1362"/>
      <c r="D167" s="1363"/>
      <c r="E167" s="308" t="s">
        <v>45</v>
      </c>
      <c r="F167" s="1566"/>
      <c r="G167" s="308" t="s">
        <v>46</v>
      </c>
      <c r="H167" s="964"/>
      <c r="I167" s="965"/>
      <c r="J167" s="965"/>
      <c r="K167" s="269"/>
      <c r="L167" s="1577"/>
      <c r="M167" s="1569"/>
      <c r="N167" s="1577"/>
    </row>
    <row r="168" spans="1:14" ht="27.95" customHeight="1">
      <c r="A168" s="320" t="s">
        <v>121</v>
      </c>
      <c r="B168" s="1360" t="s">
        <v>124</v>
      </c>
      <c r="C168" s="1571">
        <v>1</v>
      </c>
      <c r="D168" s="1570" t="s">
        <v>1013</v>
      </c>
      <c r="E168" s="308" t="s">
        <v>44</v>
      </c>
      <c r="F168" s="308"/>
      <c r="G168" s="308"/>
      <c r="H168" s="962">
        <v>0</v>
      </c>
      <c r="I168" s="962">
        <v>0</v>
      </c>
      <c r="J168" s="962">
        <f>SUM(H168:I168)</f>
        <v>0</v>
      </c>
      <c r="K168" s="269"/>
      <c r="L168" s="1577"/>
      <c r="M168" s="1577"/>
      <c r="N168" s="1577"/>
    </row>
    <row r="169" spans="1:14" ht="27.95" customHeight="1">
      <c r="A169" s="134"/>
      <c r="B169" s="1360" t="s">
        <v>128</v>
      </c>
      <c r="C169" s="1571">
        <v>1</v>
      </c>
      <c r="D169" s="1570" t="s">
        <v>1013</v>
      </c>
      <c r="E169" s="196"/>
      <c r="F169" s="325"/>
      <c r="G169" s="196"/>
      <c r="H169" s="962">
        <v>0</v>
      </c>
      <c r="I169" s="962">
        <v>0</v>
      </c>
      <c r="J169" s="962">
        <f>SUM(H169:I169)</f>
        <v>0</v>
      </c>
      <c r="K169" s="269"/>
      <c r="L169" s="269"/>
      <c r="M169" s="269"/>
      <c r="N169" s="269"/>
    </row>
    <row r="170" spans="1:14" ht="27.95" customHeight="1">
      <c r="A170" s="134"/>
      <c r="B170" s="1360" t="s">
        <v>126</v>
      </c>
      <c r="C170" s="1571">
        <v>1</v>
      </c>
      <c r="D170" s="1570" t="s">
        <v>1013</v>
      </c>
      <c r="E170" s="326"/>
      <c r="F170" s="327"/>
      <c r="G170" s="196"/>
      <c r="H170" s="962">
        <v>0</v>
      </c>
      <c r="I170" s="962">
        <v>0</v>
      </c>
      <c r="J170" s="962">
        <f t="shared" ref="J170:J171" si="31">SUM(H170:I170)</f>
        <v>0</v>
      </c>
      <c r="K170" s="269"/>
      <c r="L170" s="269"/>
      <c r="M170" s="269"/>
      <c r="N170" s="269"/>
    </row>
    <row r="171" spans="1:14" ht="27.95" customHeight="1">
      <c r="A171" s="884"/>
      <c r="B171" s="1360" t="s">
        <v>66</v>
      </c>
      <c r="C171" s="1571">
        <v>1</v>
      </c>
      <c r="D171" s="1570" t="s">
        <v>1013</v>
      </c>
      <c r="E171" s="326"/>
      <c r="F171" s="327"/>
      <c r="G171" s="196"/>
      <c r="H171" s="962">
        <v>0</v>
      </c>
      <c r="I171" s="962">
        <v>0</v>
      </c>
      <c r="J171" s="962">
        <f t="shared" si="31"/>
        <v>0</v>
      </c>
      <c r="K171" s="269"/>
      <c r="L171" s="269"/>
      <c r="M171" s="269"/>
      <c r="N171" s="269"/>
    </row>
    <row r="172" spans="1:14" ht="27.95" customHeight="1">
      <c r="A172" s="884"/>
      <c r="B172" s="1120" t="s">
        <v>131</v>
      </c>
      <c r="C172" s="1361"/>
      <c r="D172" s="1218"/>
      <c r="E172" s="326"/>
      <c r="F172" s="327"/>
      <c r="G172" s="196"/>
      <c r="H172" s="962"/>
      <c r="I172" s="962"/>
      <c r="J172" s="962"/>
      <c r="K172" s="269"/>
      <c r="L172" s="269"/>
      <c r="M172" s="269"/>
      <c r="N172" s="269"/>
    </row>
    <row r="173" spans="1:14" ht="27.95" customHeight="1">
      <c r="A173" s="1371"/>
      <c r="B173" s="1217"/>
      <c r="C173" s="1208"/>
      <c r="D173" s="307"/>
      <c r="E173" s="326"/>
      <c r="F173" s="327"/>
      <c r="G173" s="196"/>
      <c r="H173" s="247"/>
      <c r="I173" s="247"/>
      <c r="J173" s="247"/>
      <c r="K173" s="269"/>
      <c r="L173" s="269"/>
      <c r="M173" s="269"/>
      <c r="N173" s="269"/>
    </row>
    <row r="174" spans="1:14" ht="27.95" customHeight="1">
      <c r="A174" s="571" t="s">
        <v>1015</v>
      </c>
      <c r="B174" s="556" t="s">
        <v>1016</v>
      </c>
      <c r="C174" s="557"/>
      <c r="D174" s="564"/>
      <c r="E174" s="196" t="s">
        <v>24</v>
      </c>
      <c r="F174" s="305" t="s">
        <v>43</v>
      </c>
      <c r="G174" s="196" t="s">
        <v>44</v>
      </c>
      <c r="H174" s="247"/>
      <c r="I174" s="247"/>
      <c r="J174" s="247"/>
      <c r="K174" s="269"/>
      <c r="L174" s="269"/>
      <c r="M174" s="269"/>
      <c r="N174" s="269"/>
    </row>
    <row r="175" spans="1:14" ht="27.95" customHeight="1">
      <c r="A175" s="574"/>
      <c r="B175" s="556" t="s">
        <v>1017</v>
      </c>
      <c r="C175" s="557"/>
      <c r="D175" s="553"/>
      <c r="E175" s="196" t="s">
        <v>45</v>
      </c>
      <c r="F175" s="196"/>
      <c r="G175" s="196" t="s">
        <v>46</v>
      </c>
      <c r="H175" s="247"/>
      <c r="I175" s="247"/>
      <c r="J175" s="247"/>
      <c r="K175" s="269"/>
      <c r="L175" s="269"/>
      <c r="M175" s="269"/>
      <c r="N175" s="269"/>
    </row>
    <row r="176" spans="1:14" ht="27.95" customHeight="1">
      <c r="A176" s="574"/>
      <c r="B176" s="556" t="s">
        <v>1018</v>
      </c>
      <c r="C176" s="557"/>
      <c r="D176" s="553"/>
      <c r="E176" s="196" t="s">
        <v>44</v>
      </c>
      <c r="F176" s="196"/>
      <c r="G176" s="196"/>
      <c r="H176" s="247"/>
      <c r="I176" s="247"/>
      <c r="J176" s="247"/>
      <c r="K176" s="269"/>
      <c r="L176" s="269"/>
      <c r="M176" s="269"/>
      <c r="N176" s="269"/>
    </row>
    <row r="177" spans="1:14" ht="27.95" customHeight="1">
      <c r="A177" s="328"/>
      <c r="B177" s="298" t="s">
        <v>156</v>
      </c>
      <c r="C177" s="287"/>
      <c r="D177" s="288"/>
      <c r="E177" s="196" t="s">
        <v>121</v>
      </c>
      <c r="F177" s="196"/>
      <c r="G177" s="196"/>
      <c r="H177" s="247">
        <v>0</v>
      </c>
      <c r="I177" s="247">
        <v>0</v>
      </c>
      <c r="J177" s="247">
        <f>SUM(H177:I177)</f>
        <v>0</v>
      </c>
      <c r="K177" s="269"/>
      <c r="L177" s="269"/>
      <c r="M177" s="269"/>
      <c r="N177" s="269"/>
    </row>
    <row r="178" spans="1:14" ht="27.95" customHeight="1">
      <c r="A178" s="328"/>
      <c r="B178" s="298" t="s">
        <v>157</v>
      </c>
      <c r="C178" s="290"/>
      <c r="D178" s="291"/>
      <c r="E178" s="310"/>
      <c r="F178" s="310"/>
      <c r="G178" s="310"/>
      <c r="H178" s="247">
        <v>0</v>
      </c>
      <c r="I178" s="247">
        <v>0</v>
      </c>
      <c r="J178" s="247">
        <f t="shared" ref="J178:J180" si="32">SUM(H178:I178)</f>
        <v>0</v>
      </c>
      <c r="K178" s="873"/>
      <c r="L178" s="873"/>
      <c r="M178" s="873"/>
      <c r="N178" s="269"/>
    </row>
    <row r="179" spans="1:14" ht="27.95" customHeight="1">
      <c r="A179" s="328"/>
      <c r="B179" s="298" t="s">
        <v>158</v>
      </c>
      <c r="C179" s="290"/>
      <c r="D179" s="291"/>
      <c r="E179" s="310"/>
      <c r="F179" s="310"/>
      <c r="G179" s="310"/>
      <c r="H179" s="247">
        <v>0</v>
      </c>
      <c r="I179" s="247">
        <v>0</v>
      </c>
      <c r="J179" s="247">
        <f t="shared" si="32"/>
        <v>0</v>
      </c>
      <c r="K179" s="269"/>
      <c r="L179" s="269"/>
      <c r="M179" s="269"/>
      <c r="N179" s="269"/>
    </row>
    <row r="180" spans="1:14" ht="27.95" customHeight="1">
      <c r="A180" s="328"/>
      <c r="B180" s="329" t="s">
        <v>159</v>
      </c>
      <c r="C180" s="330"/>
      <c r="D180" s="309"/>
      <c r="E180" s="310"/>
      <c r="F180" s="310"/>
      <c r="G180" s="310"/>
      <c r="H180" s="247">
        <f>SUM(H177:H179)</f>
        <v>0</v>
      </c>
      <c r="I180" s="247">
        <f t="shared" ref="I180" si="33">SUM(I177:I179)</f>
        <v>0</v>
      </c>
      <c r="J180" s="247">
        <f t="shared" si="32"/>
        <v>0</v>
      </c>
      <c r="K180" s="269"/>
      <c r="L180" s="269"/>
      <c r="M180" s="269"/>
      <c r="N180" s="269"/>
    </row>
    <row r="181" spans="1:14" ht="27.95" customHeight="1">
      <c r="A181" s="331"/>
      <c r="B181" s="332"/>
      <c r="C181" s="290"/>
      <c r="D181" s="291"/>
      <c r="E181" s="292"/>
      <c r="F181" s="292"/>
      <c r="G181" s="292"/>
      <c r="H181" s="966"/>
      <c r="I181" s="965"/>
      <c r="J181" s="965"/>
      <c r="K181" s="269"/>
      <c r="L181" s="269"/>
      <c r="M181" s="269"/>
      <c r="N181" s="269"/>
    </row>
    <row r="182" spans="1:14" ht="27.75" customHeight="1">
      <c r="A182" s="1565"/>
      <c r="B182" s="556" t="s">
        <v>1020</v>
      </c>
      <c r="C182" s="557"/>
      <c r="D182" s="564"/>
      <c r="E182" s="196" t="s">
        <v>24</v>
      </c>
      <c r="F182" s="305" t="s">
        <v>43</v>
      </c>
      <c r="G182" s="196" t="s">
        <v>44</v>
      </c>
      <c r="H182" s="967"/>
      <c r="I182" s="965"/>
      <c r="J182" s="965"/>
      <c r="K182" s="269"/>
      <c r="L182" s="269"/>
      <c r="M182" s="269"/>
      <c r="N182" s="269"/>
    </row>
    <row r="183" spans="1:14" ht="27.75" customHeight="1">
      <c r="A183" s="335"/>
      <c r="B183" s="556" t="s">
        <v>1019</v>
      </c>
      <c r="C183" s="557"/>
      <c r="D183" s="553"/>
      <c r="E183" s="196" t="s">
        <v>45</v>
      </c>
      <c r="F183" s="196"/>
      <c r="G183" s="196"/>
      <c r="H183" s="1795"/>
      <c r="I183" s="954"/>
      <c r="J183" s="954"/>
      <c r="K183" s="269"/>
      <c r="L183" s="269"/>
      <c r="M183" s="269"/>
      <c r="N183" s="269"/>
    </row>
    <row r="184" spans="1:14" ht="27.75" customHeight="1">
      <c r="A184" s="335"/>
      <c r="B184" s="298" t="s">
        <v>55</v>
      </c>
      <c r="C184" s="321">
        <v>7</v>
      </c>
      <c r="D184" s="318" t="s">
        <v>160</v>
      </c>
      <c r="E184" s="196" t="s">
        <v>44</v>
      </c>
      <c r="F184" s="196"/>
      <c r="G184" s="196"/>
      <c r="H184" s="247">
        <v>0</v>
      </c>
      <c r="I184" s="247">
        <v>6.9</v>
      </c>
      <c r="J184" s="247">
        <f>SUM(H184:I184)</f>
        <v>6.9</v>
      </c>
      <c r="K184" s="269"/>
      <c r="L184" s="269"/>
      <c r="M184" s="269"/>
      <c r="N184" s="269"/>
    </row>
    <row r="185" spans="1:14" ht="27.75" customHeight="1">
      <c r="A185" s="331"/>
      <c r="B185" s="298" t="s">
        <v>161</v>
      </c>
      <c r="C185" s="321">
        <v>7</v>
      </c>
      <c r="D185" s="318" t="s">
        <v>160</v>
      </c>
      <c r="E185" s="196"/>
      <c r="F185" s="196"/>
      <c r="G185" s="196"/>
      <c r="H185" s="247">
        <v>0</v>
      </c>
      <c r="I185" s="247">
        <v>4.75</v>
      </c>
      <c r="J185" s="247">
        <f t="shared" ref="J185:J187" si="34">SUM(H185:I185)</f>
        <v>4.75</v>
      </c>
      <c r="K185" s="269"/>
      <c r="L185" s="269"/>
      <c r="M185" s="269"/>
      <c r="N185" s="269"/>
    </row>
    <row r="186" spans="1:14" ht="27.75" customHeight="1">
      <c r="A186" s="331"/>
      <c r="B186" s="298" t="s">
        <v>162</v>
      </c>
      <c r="C186" s="321">
        <v>19</v>
      </c>
      <c r="D186" s="318" t="s">
        <v>163</v>
      </c>
      <c r="E186" s="292"/>
      <c r="F186" s="292"/>
      <c r="G186" s="292"/>
      <c r="H186" s="247">
        <v>0</v>
      </c>
      <c r="I186" s="247">
        <v>14.5</v>
      </c>
      <c r="J186" s="247">
        <f t="shared" si="34"/>
        <v>14.5</v>
      </c>
      <c r="K186" s="269"/>
      <c r="L186" s="269"/>
      <c r="M186" s="269"/>
      <c r="N186" s="269"/>
    </row>
    <row r="187" spans="1:14" ht="27.75" customHeight="1">
      <c r="A187" s="331"/>
      <c r="B187" s="298" t="s">
        <v>164</v>
      </c>
      <c r="C187" s="321">
        <v>33</v>
      </c>
      <c r="D187" s="318" t="s">
        <v>160</v>
      </c>
      <c r="E187" s="292"/>
      <c r="F187" s="292"/>
      <c r="G187" s="292"/>
      <c r="H187" s="247">
        <f>SUM(H184:H186)</f>
        <v>0</v>
      </c>
      <c r="I187" s="247">
        <f t="shared" ref="I187" si="35">SUM(I184:I186)</f>
        <v>26.15</v>
      </c>
      <c r="J187" s="247">
        <f t="shared" si="34"/>
        <v>26.15</v>
      </c>
      <c r="K187" s="269"/>
      <c r="L187" s="269"/>
      <c r="M187" s="269"/>
      <c r="N187" s="269"/>
    </row>
    <row r="188" spans="1:14" ht="27.75" customHeight="1">
      <c r="A188" s="331"/>
      <c r="B188" s="298"/>
      <c r="C188" s="321"/>
      <c r="D188" s="318"/>
      <c r="E188" s="302"/>
      <c r="F188" s="292"/>
      <c r="G188" s="302"/>
      <c r="H188" s="302"/>
      <c r="I188" s="292"/>
      <c r="J188" s="302"/>
      <c r="K188" s="269"/>
      <c r="L188" s="269"/>
      <c r="M188" s="269"/>
      <c r="N188" s="269"/>
    </row>
    <row r="189" spans="1:14" ht="27.75" customHeight="1">
      <c r="A189" s="1252"/>
      <c r="B189" s="1217" t="s">
        <v>1021</v>
      </c>
      <c r="C189" s="1208"/>
      <c r="D189" s="1563"/>
      <c r="E189" s="308" t="s">
        <v>24</v>
      </c>
      <c r="F189" s="1566" t="s">
        <v>43</v>
      </c>
      <c r="G189" s="308" t="s">
        <v>44</v>
      </c>
      <c r="H189" s="1567"/>
      <c r="I189" s="1149"/>
      <c r="J189" s="1149"/>
      <c r="K189" s="269"/>
      <c r="L189" s="269"/>
      <c r="M189" s="269"/>
      <c r="N189" s="269"/>
    </row>
    <row r="190" spans="1:14" ht="27.75" customHeight="1">
      <c r="A190" s="1252"/>
      <c r="B190" s="1342" t="s">
        <v>55</v>
      </c>
      <c r="C190" s="321">
        <v>7</v>
      </c>
      <c r="D190" s="1365" t="s">
        <v>160</v>
      </c>
      <c r="E190" s="308" t="s">
        <v>45</v>
      </c>
      <c r="F190" s="308"/>
      <c r="G190" s="308"/>
      <c r="H190" s="247">
        <v>0</v>
      </c>
      <c r="I190" s="962">
        <v>12.811999999999999</v>
      </c>
      <c r="J190" s="962">
        <f>SUM(H190:I190)</f>
        <v>12.811999999999999</v>
      </c>
      <c r="K190" s="269"/>
      <c r="L190" s="269"/>
      <c r="M190" s="269"/>
      <c r="N190" s="269"/>
    </row>
    <row r="191" spans="1:14" ht="27.75" customHeight="1">
      <c r="A191" s="331"/>
      <c r="B191" s="1342" t="s">
        <v>161</v>
      </c>
      <c r="C191" s="321" t="s">
        <v>235</v>
      </c>
      <c r="D191" s="1365" t="s">
        <v>160</v>
      </c>
      <c r="E191" s="308" t="s">
        <v>44</v>
      </c>
      <c r="F191" s="308"/>
      <c r="G191" s="308"/>
      <c r="H191" s="247">
        <v>0</v>
      </c>
      <c r="I191" s="962">
        <v>0</v>
      </c>
      <c r="J191" s="962">
        <f t="shared" ref="J191:J193" si="36">SUM(H191:I191)</f>
        <v>0</v>
      </c>
      <c r="K191" s="269"/>
      <c r="L191" s="269"/>
      <c r="M191" s="269"/>
      <c r="N191" s="269"/>
    </row>
    <row r="192" spans="1:14" ht="27.75" customHeight="1">
      <c r="A192" s="331"/>
      <c r="B192" s="1342" t="s">
        <v>162</v>
      </c>
      <c r="C192" s="321" t="s">
        <v>235</v>
      </c>
      <c r="D192" s="1365" t="s">
        <v>163</v>
      </c>
      <c r="E192" s="308"/>
      <c r="F192" s="308"/>
      <c r="G192" s="308"/>
      <c r="H192" s="247">
        <v>0</v>
      </c>
      <c r="I192" s="962">
        <v>0</v>
      </c>
      <c r="J192" s="962">
        <f t="shared" si="36"/>
        <v>0</v>
      </c>
      <c r="K192" s="269"/>
      <c r="L192" s="269"/>
      <c r="M192" s="269"/>
      <c r="N192" s="269"/>
    </row>
    <row r="193" spans="1:14" ht="27.95" customHeight="1">
      <c r="A193" s="331"/>
      <c r="B193" s="1342" t="s">
        <v>164</v>
      </c>
      <c r="C193" s="321">
        <f>SUM(C190:C192)</f>
        <v>7</v>
      </c>
      <c r="D193" s="1365" t="s">
        <v>160</v>
      </c>
      <c r="E193" s="310"/>
      <c r="F193" s="310"/>
      <c r="G193" s="310"/>
      <c r="H193" s="247">
        <f>SUM(H190:H192)</f>
        <v>0</v>
      </c>
      <c r="I193" s="962">
        <f t="shared" ref="I193" si="37">SUM(I190:I192)</f>
        <v>12.811999999999999</v>
      </c>
      <c r="J193" s="962">
        <f t="shared" si="36"/>
        <v>12.811999999999999</v>
      </c>
      <c r="K193" s="269"/>
      <c r="L193" s="269"/>
      <c r="M193" s="269"/>
      <c r="N193" s="269"/>
    </row>
    <row r="194" spans="1:14" ht="27.95" customHeight="1">
      <c r="A194" s="331"/>
      <c r="B194" s="1342"/>
      <c r="C194" s="321"/>
      <c r="D194" s="1365"/>
      <c r="E194" s="310"/>
      <c r="F194" s="310"/>
      <c r="G194" s="310"/>
      <c r="H194" s="58"/>
      <c r="I194" s="14"/>
      <c r="J194" s="14"/>
      <c r="K194" s="269"/>
      <c r="L194" s="269"/>
      <c r="M194" s="269"/>
      <c r="N194" s="269"/>
    </row>
    <row r="195" spans="1:14" ht="27.95" customHeight="1">
      <c r="A195" s="2452" t="s">
        <v>591</v>
      </c>
      <c r="B195" s="2453"/>
      <c r="C195" s="2453"/>
      <c r="D195" s="2454"/>
      <c r="E195" s="1061"/>
      <c r="F195" s="1062"/>
      <c r="G195" s="1062"/>
      <c r="H195" s="1063">
        <f>H28+H38+H46+H56+H69+H78+H85+H94+H101+H109+H117+H126+H134+H144+H150+H160+H168+H177+H184+H190</f>
        <v>0.22700000000000001</v>
      </c>
      <c r="I195" s="1063">
        <f>I28+I38+I46+I56+I69+I78+I85+I94+I101+I109+I117+I126+I134+I144+I150+I160+I168+I177+I184+I190</f>
        <v>19.712</v>
      </c>
      <c r="J195" s="1063">
        <f>J28+J38+J56+J69+J78+J85+J94+J101+J109+J117+J126+J134+J144+J150+J160+J168+J177+J184+J190</f>
        <v>19.939</v>
      </c>
    </row>
    <row r="196" spans="1:14" ht="27.95" customHeight="1">
      <c r="A196" s="2452" t="s">
        <v>592</v>
      </c>
      <c r="B196" s="2453"/>
      <c r="C196" s="2453"/>
      <c r="D196" s="2454"/>
      <c r="E196" s="1061"/>
      <c r="F196" s="1062"/>
      <c r="G196" s="1062"/>
      <c r="H196" s="1063">
        <f t="shared" ref="H196:I198" si="38">H29+H39+H47+H57+H70+H79+H86+H95+H102+H110+H118+H127+H135+H145+H151+H161+H169+H178+H185+H191</f>
        <v>0.34700000000000003</v>
      </c>
      <c r="I196" s="1063">
        <f t="shared" si="38"/>
        <v>4.75</v>
      </c>
      <c r="J196" s="1063">
        <f t="shared" ref="J196:J197" si="39">J29+J39+J57+J70+J79+J86+J95+J102+J110+J118+J127+J135+J145+J151+J161+J169+J178+J185+J191</f>
        <v>5.0970000000000004</v>
      </c>
    </row>
    <row r="197" spans="1:14" ht="27.95" customHeight="1">
      <c r="A197" s="2452" t="s">
        <v>593</v>
      </c>
      <c r="B197" s="2453"/>
      <c r="C197" s="2453"/>
      <c r="D197" s="2454"/>
      <c r="E197" s="1061"/>
      <c r="F197" s="1062"/>
      <c r="G197" s="1062"/>
      <c r="H197" s="1063">
        <f t="shared" si="38"/>
        <v>0.34700000000000003</v>
      </c>
      <c r="I197" s="1063">
        <f t="shared" si="38"/>
        <v>14.5</v>
      </c>
      <c r="J197" s="1063">
        <f t="shared" si="39"/>
        <v>14.847</v>
      </c>
    </row>
    <row r="198" spans="1:14" ht="27.95" customHeight="1">
      <c r="A198" s="2452" t="s">
        <v>594</v>
      </c>
      <c r="B198" s="2453"/>
      <c r="C198" s="2453"/>
      <c r="D198" s="2454"/>
      <c r="E198" s="1061"/>
      <c r="F198" s="1062"/>
      <c r="G198" s="1062"/>
      <c r="H198" s="1063">
        <f t="shared" si="38"/>
        <v>1.0210000000000001</v>
      </c>
      <c r="I198" s="1063">
        <f t="shared" si="38"/>
        <v>38.961999999999996</v>
      </c>
      <c r="J198" s="1063">
        <f>J31+J41+J59+J72+J81+J88+J97+J104+J112+J120+J129+J137+J147+J153+J163+J171+J180+J187+J193</f>
        <v>39.982999999999997</v>
      </c>
    </row>
    <row r="199" spans="1:14" ht="27.95" customHeight="1">
      <c r="I199" s="13">
        <v>8</v>
      </c>
      <c r="J199" s="13">
        <v>20</v>
      </c>
    </row>
  </sheetData>
  <mergeCells count="10">
    <mergeCell ref="A195:D195"/>
    <mergeCell ref="A196:D196"/>
    <mergeCell ref="A197:D197"/>
    <mergeCell ref="A198:D198"/>
    <mergeCell ref="B105:D105"/>
    <mergeCell ref="H24:J24"/>
    <mergeCell ref="B25:D25"/>
    <mergeCell ref="H25:J25"/>
    <mergeCell ref="B26:D26"/>
    <mergeCell ref="B24:D24"/>
  </mergeCells>
  <pageMargins left="0.59055118110236227" right="0.31496062992125984" top="0.59055118110236227" bottom="0.59055118110236227" header="0.31496062992125984" footer="0.31496062992125984"/>
  <pageSetup paperSize="9" scale="55" orientation="landscape" r:id="rId1"/>
  <colBreaks count="1" manualBreakCount="1">
    <brk id="10" max="381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</sheetPr>
  <dimension ref="A1:P398"/>
  <sheetViews>
    <sheetView view="pageBreakPreview" zoomScale="80" zoomScaleNormal="100" zoomScaleSheetLayoutView="80" workbookViewId="0">
      <selection activeCell="A361" sqref="A361:J390"/>
    </sheetView>
  </sheetViews>
  <sheetFormatPr defaultColWidth="9" defaultRowHeight="27.95" customHeight="1"/>
  <cols>
    <col min="1" max="1" width="55.5703125" style="13" customWidth="1"/>
    <col min="2" max="2" width="19.28515625" style="13" customWidth="1"/>
    <col min="3" max="3" width="15.28515625" style="13" customWidth="1"/>
    <col min="4" max="4" width="45.5703125" style="13" customWidth="1"/>
    <col min="5" max="5" width="13.5703125" style="13" customWidth="1"/>
    <col min="6" max="7" width="14.5703125" style="13" customWidth="1"/>
    <col min="8" max="8" width="13.5703125" style="1000" customWidth="1"/>
    <col min="9" max="10" width="13.5703125" style="1001" customWidth="1"/>
    <col min="11" max="16384" width="9" style="13"/>
  </cols>
  <sheetData>
    <row r="1" spans="1:12" ht="27.95" customHeight="1">
      <c r="A1" s="586" t="s">
        <v>694</v>
      </c>
      <c r="B1" s="377"/>
      <c r="C1" s="470" t="s">
        <v>73</v>
      </c>
      <c r="D1" s="377"/>
      <c r="E1" s="378"/>
      <c r="F1" s="379"/>
      <c r="G1" s="378"/>
      <c r="H1" s="982"/>
      <c r="I1" s="983"/>
      <c r="J1" s="983"/>
      <c r="K1" s="381"/>
      <c r="L1" s="381"/>
    </row>
    <row r="2" spans="1:12" ht="27.95" customHeight="1">
      <c r="A2" s="587" t="s">
        <v>18</v>
      </c>
      <c r="B2" s="377"/>
      <c r="C2" s="470" t="s">
        <v>184</v>
      </c>
      <c r="D2" s="377"/>
      <c r="E2" s="378"/>
      <c r="F2" s="378"/>
      <c r="G2" s="378"/>
      <c r="H2" s="982"/>
      <c r="I2" s="983"/>
      <c r="J2" s="983"/>
      <c r="K2" s="381"/>
      <c r="L2" s="381"/>
    </row>
    <row r="3" spans="1:12" s="26" customFormat="1" ht="27.95" customHeight="1">
      <c r="A3" s="210" t="s">
        <v>1</v>
      </c>
      <c r="B3" s="270"/>
      <c r="C3" s="270" t="s">
        <v>75</v>
      </c>
      <c r="D3" s="270"/>
      <c r="E3" s="270" t="s">
        <v>2</v>
      </c>
      <c r="F3" s="270"/>
      <c r="G3" s="270"/>
      <c r="H3" s="2494" t="s">
        <v>3</v>
      </c>
      <c r="I3" s="2494"/>
      <c r="J3" s="2494"/>
      <c r="K3" s="382"/>
      <c r="L3" s="382"/>
    </row>
    <row r="4" spans="1:12" s="26" customFormat="1" ht="27.95" customHeight="1">
      <c r="A4" s="272" t="s">
        <v>4</v>
      </c>
      <c r="B4" s="275"/>
      <c r="C4" s="275" t="s">
        <v>359</v>
      </c>
      <c r="D4" s="272"/>
      <c r="E4" s="383" t="s">
        <v>201</v>
      </c>
      <c r="F4" s="272"/>
      <c r="G4" s="272"/>
      <c r="H4" s="2495" t="s">
        <v>202</v>
      </c>
      <c r="I4" s="2495"/>
      <c r="J4" s="2495"/>
      <c r="K4" s="382"/>
      <c r="L4" s="382"/>
    </row>
    <row r="5" spans="1:12" s="26" customFormat="1" ht="27.95" customHeight="1">
      <c r="A5" s="345" t="s">
        <v>186</v>
      </c>
      <c r="B5" s="275"/>
      <c r="C5" s="275" t="s">
        <v>360</v>
      </c>
      <c r="D5" s="272"/>
      <c r="E5" s="383" t="s">
        <v>201</v>
      </c>
      <c r="F5" s="272"/>
      <c r="G5" s="272"/>
      <c r="H5" s="2495" t="s">
        <v>203</v>
      </c>
      <c r="I5" s="2495"/>
      <c r="J5" s="2495"/>
      <c r="K5" s="382"/>
      <c r="L5" s="382"/>
    </row>
    <row r="6" spans="1:12" s="26" customFormat="1" ht="27.95" customHeight="1">
      <c r="A6" s="345" t="s">
        <v>187</v>
      </c>
      <c r="B6" s="275"/>
      <c r="C6" s="275"/>
      <c r="D6" s="272"/>
      <c r="E6" s="383" t="s">
        <v>204</v>
      </c>
      <c r="F6" s="272"/>
      <c r="G6" s="272"/>
      <c r="H6" s="984"/>
      <c r="I6" s="984"/>
      <c r="J6" s="984"/>
      <c r="K6" s="382"/>
      <c r="L6" s="382"/>
    </row>
    <row r="7" spans="1:12" s="26" customFormat="1" ht="27.95" customHeight="1">
      <c r="A7" s="385"/>
      <c r="B7" s="272"/>
      <c r="C7" s="272"/>
      <c r="D7" s="272"/>
      <c r="E7" s="383" t="s">
        <v>205</v>
      </c>
      <c r="F7" s="272"/>
      <c r="G7" s="272"/>
      <c r="H7" s="2495" t="s">
        <v>206</v>
      </c>
      <c r="I7" s="2495"/>
      <c r="J7" s="2495"/>
      <c r="K7" s="382"/>
      <c r="L7" s="382"/>
    </row>
    <row r="8" spans="1:12" s="26" customFormat="1" ht="27.95" customHeight="1">
      <c r="A8" s="272"/>
      <c r="B8" s="272"/>
      <c r="C8" s="272"/>
      <c r="D8" s="272"/>
      <c r="E8" s="383" t="s">
        <v>207</v>
      </c>
      <c r="F8" s="272"/>
      <c r="G8" s="272"/>
      <c r="H8" s="2495" t="s">
        <v>208</v>
      </c>
      <c r="I8" s="2495"/>
      <c r="J8" s="2495"/>
      <c r="K8" s="382"/>
      <c r="L8" s="382"/>
    </row>
    <row r="9" spans="1:12" s="26" customFormat="1" ht="27.95" customHeight="1">
      <c r="A9" s="272"/>
      <c r="B9" s="272"/>
      <c r="C9" s="272"/>
      <c r="D9" s="272"/>
      <c r="E9" s="383" t="s">
        <v>204</v>
      </c>
      <c r="F9" s="272"/>
      <c r="G9" s="272"/>
      <c r="H9" s="984"/>
      <c r="I9" s="984"/>
      <c r="J9" s="984"/>
      <c r="K9" s="382"/>
      <c r="L9" s="382"/>
    </row>
    <row r="10" spans="1:12" s="26" customFormat="1" ht="27.95" customHeight="1">
      <c r="A10" s="83"/>
      <c r="B10" s="270"/>
      <c r="C10" s="270" t="s">
        <v>80</v>
      </c>
      <c r="D10" s="270"/>
      <c r="E10" s="270" t="s">
        <v>7</v>
      </c>
      <c r="F10" s="270"/>
      <c r="G10" s="270"/>
      <c r="H10" s="2494" t="s">
        <v>8</v>
      </c>
      <c r="I10" s="2494"/>
      <c r="J10" s="2494"/>
      <c r="K10" s="382"/>
      <c r="L10" s="382"/>
    </row>
    <row r="11" spans="1:12" s="26" customFormat="1" ht="27.95" customHeight="1">
      <c r="A11" s="83"/>
      <c r="B11" s="275"/>
      <c r="C11" s="275" t="s">
        <v>359</v>
      </c>
      <c r="D11" s="272"/>
      <c r="E11" s="383" t="s">
        <v>201</v>
      </c>
      <c r="F11" s="272"/>
      <c r="G11" s="272"/>
      <c r="H11" s="2495" t="s">
        <v>1319</v>
      </c>
      <c r="I11" s="2495"/>
      <c r="J11" s="2495"/>
      <c r="K11" s="382"/>
      <c r="L11" s="382"/>
    </row>
    <row r="12" spans="1:12" s="26" customFormat="1" ht="27.95" customHeight="1">
      <c r="A12" s="272"/>
      <c r="B12" s="275"/>
      <c r="C12" s="275" t="s">
        <v>360</v>
      </c>
      <c r="D12" s="272"/>
      <c r="E12" s="383" t="s">
        <v>209</v>
      </c>
      <c r="F12" s="272"/>
      <c r="G12" s="272"/>
      <c r="H12" s="2495" t="s">
        <v>1320</v>
      </c>
      <c r="I12" s="2495"/>
      <c r="J12" s="2495"/>
      <c r="K12" s="382"/>
      <c r="L12" s="382"/>
    </row>
    <row r="13" spans="1:12" s="2" customFormat="1" ht="27.95" customHeight="1">
      <c r="A13" s="272"/>
      <c r="B13" s="275"/>
      <c r="C13" s="272"/>
      <c r="D13" s="272"/>
      <c r="E13" s="383" t="s">
        <v>756</v>
      </c>
      <c r="F13" s="272"/>
      <c r="G13" s="272"/>
      <c r="H13" s="1318"/>
      <c r="I13" s="1318"/>
      <c r="J13" s="1318"/>
      <c r="K13" s="382"/>
      <c r="L13" s="382"/>
    </row>
    <row r="14" spans="1:12" s="2" customFormat="1" ht="27.95" customHeight="1">
      <c r="A14" s="272"/>
      <c r="B14" s="272"/>
      <c r="C14" s="272"/>
      <c r="D14" s="272"/>
      <c r="E14" s="383" t="s">
        <v>757</v>
      </c>
      <c r="F14" s="272"/>
      <c r="G14" s="272"/>
      <c r="H14" s="1318"/>
      <c r="I14" s="1318"/>
      <c r="J14" s="1318"/>
      <c r="K14" s="382"/>
      <c r="L14" s="382"/>
    </row>
    <row r="15" spans="1:12" s="2" customFormat="1" ht="27.95" customHeight="1">
      <c r="A15" s="272"/>
      <c r="B15" s="272"/>
      <c r="C15" s="272"/>
      <c r="D15" s="272"/>
      <c r="E15" s="383" t="s">
        <v>205</v>
      </c>
      <c r="F15" s="272"/>
      <c r="G15" s="272"/>
      <c r="H15" s="2495" t="s">
        <v>1321</v>
      </c>
      <c r="I15" s="2495"/>
      <c r="J15" s="2495"/>
      <c r="K15" s="382"/>
      <c r="L15" s="382"/>
    </row>
    <row r="16" spans="1:12" s="2" customFormat="1" ht="27.95" customHeight="1">
      <c r="A16" s="272"/>
      <c r="B16" s="272"/>
      <c r="C16" s="272"/>
      <c r="D16" s="272"/>
      <c r="E16" s="383" t="s">
        <v>207</v>
      </c>
      <c r="F16" s="272"/>
      <c r="G16" s="272"/>
      <c r="H16" s="2495" t="s">
        <v>1322</v>
      </c>
      <c r="I16" s="2495"/>
      <c r="J16" s="2495"/>
      <c r="K16" s="382"/>
      <c r="L16" s="382"/>
    </row>
    <row r="17" spans="1:12" s="2" customFormat="1" ht="27.95" customHeight="1">
      <c r="A17" s="272"/>
      <c r="B17" s="272"/>
      <c r="C17" s="272"/>
      <c r="D17" s="272"/>
      <c r="E17" s="383" t="s">
        <v>756</v>
      </c>
      <c r="F17" s="272"/>
      <c r="G17" s="272"/>
      <c r="H17" s="1318"/>
      <c r="I17" s="1318"/>
      <c r="J17" s="1318"/>
      <c r="K17" s="382"/>
      <c r="L17" s="382"/>
    </row>
    <row r="18" spans="1:12" ht="27.95" customHeight="1">
      <c r="A18" s="386"/>
      <c r="B18" s="386"/>
      <c r="C18" s="386"/>
      <c r="D18" s="386"/>
      <c r="E18" s="383" t="s">
        <v>757</v>
      </c>
      <c r="F18" s="386"/>
      <c r="G18" s="386"/>
      <c r="H18" s="1318"/>
      <c r="I18" s="1318"/>
      <c r="J18" s="1318"/>
      <c r="K18" s="382"/>
      <c r="L18" s="382"/>
    </row>
    <row r="19" spans="1:12" ht="27.95" customHeight="1">
      <c r="A19" s="10" t="s">
        <v>11</v>
      </c>
      <c r="B19" s="2420" t="s">
        <v>12</v>
      </c>
      <c r="C19" s="2421"/>
      <c r="D19" s="2421"/>
      <c r="E19" s="10">
        <v>10</v>
      </c>
      <c r="F19" s="10">
        <v>11</v>
      </c>
      <c r="G19" s="64">
        <v>12</v>
      </c>
      <c r="H19" s="2496" t="s">
        <v>21</v>
      </c>
      <c r="I19" s="2497"/>
      <c r="J19" s="2498"/>
      <c r="K19" s="388"/>
      <c r="L19" s="388"/>
    </row>
    <row r="20" spans="1:12" ht="27.95" customHeight="1">
      <c r="A20" s="11" t="s">
        <v>13</v>
      </c>
      <c r="B20" s="2490" t="s">
        <v>14</v>
      </c>
      <c r="C20" s="2465"/>
      <c r="D20" s="2465"/>
      <c r="E20" s="11" t="s">
        <v>22</v>
      </c>
      <c r="F20" s="11" t="s">
        <v>23</v>
      </c>
      <c r="G20" s="66" t="s">
        <v>24</v>
      </c>
      <c r="H20" s="2491" t="s">
        <v>25</v>
      </c>
      <c r="I20" s="2492"/>
      <c r="J20" s="2493"/>
      <c r="K20" s="388"/>
      <c r="L20" s="388"/>
    </row>
    <row r="21" spans="1:12" ht="27.95" customHeight="1">
      <c r="A21" s="12"/>
      <c r="B21" s="2514" t="s">
        <v>15</v>
      </c>
      <c r="C21" s="2464"/>
      <c r="D21" s="2464"/>
      <c r="E21" s="70"/>
      <c r="F21" s="70"/>
      <c r="G21" s="68" t="s">
        <v>26</v>
      </c>
      <c r="H21" s="985" t="s">
        <v>27</v>
      </c>
      <c r="I21" s="985" t="s">
        <v>28</v>
      </c>
      <c r="J21" s="985" t="s">
        <v>16</v>
      </c>
      <c r="K21" s="388"/>
      <c r="L21" s="388"/>
    </row>
    <row r="22" spans="1:12" ht="27.95" customHeight="1">
      <c r="A22" s="607" t="s">
        <v>610</v>
      </c>
      <c r="B22" s="895" t="s">
        <v>611</v>
      </c>
      <c r="C22" s="896"/>
      <c r="D22" s="896"/>
      <c r="E22" s="389" t="s">
        <v>24</v>
      </c>
      <c r="F22" s="389" t="s">
        <v>43</v>
      </c>
      <c r="G22" s="389" t="s">
        <v>44</v>
      </c>
      <c r="H22" s="986"/>
      <c r="I22" s="987"/>
      <c r="J22" s="988"/>
      <c r="K22" s="381"/>
      <c r="L22" s="381"/>
    </row>
    <row r="23" spans="1:12" ht="27.95" customHeight="1">
      <c r="A23" s="608"/>
      <c r="B23" s="1900" t="s">
        <v>210</v>
      </c>
      <c r="C23" s="1901"/>
      <c r="D23" s="1901"/>
      <c r="E23" s="392" t="s">
        <v>45</v>
      </c>
      <c r="F23" s="392"/>
      <c r="G23" s="392" t="s">
        <v>211</v>
      </c>
      <c r="H23" s="989"/>
      <c r="I23" s="990"/>
      <c r="J23" s="991"/>
      <c r="K23" s="381"/>
      <c r="L23" s="381"/>
    </row>
    <row r="24" spans="1:12" ht="27.95" customHeight="1">
      <c r="A24" s="608"/>
      <c r="B24" s="1900" t="s">
        <v>212</v>
      </c>
      <c r="C24" s="1901"/>
      <c r="D24" s="1901"/>
      <c r="E24" s="392" t="s">
        <v>44</v>
      </c>
      <c r="F24" s="392"/>
      <c r="G24" s="392"/>
      <c r="H24" s="989"/>
      <c r="I24" s="990"/>
      <c r="J24" s="991"/>
      <c r="K24" s="381"/>
      <c r="L24" s="381"/>
    </row>
    <row r="25" spans="1:12" ht="27.95" customHeight="1">
      <c r="A25" s="395"/>
      <c r="B25" s="84" t="s">
        <v>47</v>
      </c>
      <c r="C25" s="1906"/>
      <c r="D25" s="396"/>
      <c r="E25" s="392"/>
      <c r="F25" s="334"/>
      <c r="G25" s="334"/>
      <c r="H25" s="247">
        <v>8.2000000000000003E-2</v>
      </c>
      <c r="I25" s="247">
        <v>0</v>
      </c>
      <c r="J25" s="247">
        <f>SUM(H25:I25)</f>
        <v>8.2000000000000003E-2</v>
      </c>
      <c r="K25" s="381"/>
      <c r="L25" s="381"/>
    </row>
    <row r="26" spans="1:12" ht="27.95" customHeight="1">
      <c r="A26" s="395"/>
      <c r="B26" s="84" t="s">
        <v>213</v>
      </c>
      <c r="C26" s="319">
        <v>1</v>
      </c>
      <c r="D26" s="396" t="s">
        <v>214</v>
      </c>
      <c r="E26" s="392"/>
      <c r="F26" s="392"/>
      <c r="G26" s="392"/>
      <c r="H26" s="962">
        <v>8.2000000000000003E-2</v>
      </c>
      <c r="I26" s="962">
        <v>0</v>
      </c>
      <c r="J26" s="962">
        <f t="shared" ref="J26:J28" si="0">SUM(H26:I26)</f>
        <v>8.2000000000000003E-2</v>
      </c>
      <c r="K26" s="381"/>
      <c r="L26" s="381"/>
    </row>
    <row r="27" spans="1:12" ht="27.95" customHeight="1">
      <c r="A27" s="397"/>
      <c r="B27" s="84" t="s">
        <v>52</v>
      </c>
      <c r="C27" s="1906"/>
      <c r="D27" s="396"/>
      <c r="E27" s="392"/>
      <c r="F27" s="334"/>
      <c r="G27" s="334"/>
      <c r="H27" s="247">
        <v>8.2000000000000003E-2</v>
      </c>
      <c r="I27" s="247">
        <v>0</v>
      </c>
      <c r="J27" s="247">
        <f t="shared" si="0"/>
        <v>8.2000000000000003E-2</v>
      </c>
      <c r="K27" s="381"/>
      <c r="L27" s="381"/>
    </row>
    <row r="28" spans="1:12" ht="27.95" customHeight="1">
      <c r="A28" s="397"/>
      <c r="B28" s="84" t="s">
        <v>215</v>
      </c>
      <c r="C28" s="2515"/>
      <c r="D28" s="2515"/>
      <c r="E28" s="392"/>
      <c r="F28" s="392"/>
      <c r="G28" s="392"/>
      <c r="H28" s="247">
        <f>SUM(H25:H27)</f>
        <v>0.246</v>
      </c>
      <c r="I28" s="247">
        <f t="shared" ref="I28" si="1">SUM(I25:I27)</f>
        <v>0</v>
      </c>
      <c r="J28" s="247">
        <f t="shared" si="0"/>
        <v>0.246</v>
      </c>
      <c r="K28" s="381"/>
      <c r="L28" s="381"/>
    </row>
    <row r="29" spans="1:12" ht="27.95" customHeight="1">
      <c r="A29" s="397"/>
      <c r="B29" s="2520" t="s">
        <v>626</v>
      </c>
      <c r="C29" s="2521"/>
      <c r="D29" s="2522"/>
      <c r="E29" s="392"/>
      <c r="F29" s="392"/>
      <c r="G29" s="392"/>
      <c r="H29" s="247"/>
      <c r="I29" s="247"/>
      <c r="J29" s="247"/>
      <c r="K29" s="381"/>
      <c r="L29" s="381"/>
    </row>
    <row r="30" spans="1:12" ht="27.95" customHeight="1">
      <c r="A30" s="2098"/>
      <c r="B30" s="2099"/>
      <c r="C30" s="2100"/>
      <c r="D30" s="2100"/>
      <c r="E30" s="422"/>
      <c r="F30" s="422"/>
      <c r="G30" s="422"/>
      <c r="H30" s="442"/>
      <c r="I30" s="442"/>
      <c r="J30" s="442"/>
      <c r="K30" s="48"/>
      <c r="L30" s="48"/>
    </row>
    <row r="31" spans="1:12" ht="27.95" customHeight="1">
      <c r="A31" s="1129" t="s">
        <v>623</v>
      </c>
      <c r="B31" s="2529" t="s">
        <v>1022</v>
      </c>
      <c r="C31" s="2530"/>
      <c r="D31" s="2531"/>
      <c r="E31" s="2101"/>
      <c r="F31" s="450"/>
      <c r="G31" s="450"/>
      <c r="H31" s="443"/>
      <c r="I31" s="443"/>
      <c r="J31" s="443"/>
      <c r="K31" s="48"/>
      <c r="L31" s="48"/>
    </row>
    <row r="32" spans="1:12" ht="27.95" customHeight="1">
      <c r="A32" s="1130" t="s">
        <v>624</v>
      </c>
      <c r="B32" s="2523" t="s">
        <v>680</v>
      </c>
      <c r="C32" s="2524"/>
      <c r="D32" s="2525"/>
      <c r="E32" s="392" t="s">
        <v>24</v>
      </c>
      <c r="F32" s="392" t="s">
        <v>43</v>
      </c>
      <c r="G32" s="392" t="s">
        <v>44</v>
      </c>
      <c r="H32" s="247"/>
      <c r="I32" s="247"/>
      <c r="J32" s="247"/>
      <c r="K32" s="48"/>
      <c r="L32" s="48"/>
    </row>
    <row r="33" spans="1:12" ht="27.95" customHeight="1">
      <c r="A33" s="1130" t="s">
        <v>625</v>
      </c>
      <c r="B33" s="1150" t="s">
        <v>1023</v>
      </c>
      <c r="C33" s="1142"/>
      <c r="D33" s="1143"/>
      <c r="E33" s="392" t="s">
        <v>45</v>
      </c>
      <c r="F33" s="392"/>
      <c r="G33" s="333" t="s">
        <v>46</v>
      </c>
      <c r="H33" s="247"/>
      <c r="I33" s="247"/>
      <c r="J33" s="247"/>
      <c r="K33" s="381"/>
      <c r="L33" s="381"/>
    </row>
    <row r="34" spans="1:12" ht="27.95" customHeight="1">
      <c r="A34" s="1227"/>
      <c r="B34" s="1150" t="s">
        <v>363</v>
      </c>
      <c r="C34" s="1240"/>
      <c r="D34" s="1583"/>
      <c r="E34" s="392" t="s">
        <v>44</v>
      </c>
      <c r="F34" s="392"/>
      <c r="G34" s="392"/>
      <c r="H34" s="247"/>
      <c r="I34" s="247"/>
      <c r="J34" s="247"/>
      <c r="K34" s="381"/>
      <c r="L34" s="381"/>
    </row>
    <row r="35" spans="1:12" ht="27.95" customHeight="1">
      <c r="A35" s="1584"/>
      <c r="B35" s="1921" t="s">
        <v>219</v>
      </c>
      <c r="C35" s="614">
        <v>934.08</v>
      </c>
      <c r="D35" s="1934" t="s">
        <v>220</v>
      </c>
      <c r="E35" s="392"/>
      <c r="F35" s="392"/>
      <c r="G35" s="392"/>
      <c r="H35" s="962">
        <v>4.7069999999999999</v>
      </c>
      <c r="I35" s="962">
        <v>0</v>
      </c>
      <c r="J35" s="962">
        <f>SUM(H35:I35)</f>
        <v>4.7069999999999999</v>
      </c>
      <c r="K35" s="381"/>
      <c r="L35" s="381"/>
    </row>
    <row r="36" spans="1:12" ht="27.95" customHeight="1">
      <c r="A36" s="889"/>
      <c r="B36" s="1921" t="s">
        <v>213</v>
      </c>
      <c r="C36" s="1131">
        <v>790</v>
      </c>
      <c r="D36" s="1934" t="s">
        <v>362</v>
      </c>
      <c r="E36" s="392"/>
      <c r="F36" s="392"/>
      <c r="G36" s="392"/>
      <c r="H36" s="962">
        <v>3.9820000000000002</v>
      </c>
      <c r="I36" s="962">
        <v>0</v>
      </c>
      <c r="J36" s="962">
        <f t="shared" ref="J36:J38" si="2">SUM(H36:I36)</f>
        <v>3.9820000000000002</v>
      </c>
      <c r="K36" s="381"/>
      <c r="L36" s="381"/>
    </row>
    <row r="37" spans="1:12" ht="27.95" customHeight="1">
      <c r="A37" s="889"/>
      <c r="B37" s="1921" t="s">
        <v>69</v>
      </c>
      <c r="C37" s="614">
        <v>1000.58</v>
      </c>
      <c r="D37" s="1934" t="s">
        <v>220</v>
      </c>
      <c r="E37" s="392"/>
      <c r="F37" s="392"/>
      <c r="G37" s="392"/>
      <c r="H37" s="962">
        <v>5.0430000000000001</v>
      </c>
      <c r="I37" s="962">
        <v>0</v>
      </c>
      <c r="J37" s="962">
        <f t="shared" si="2"/>
        <v>5.0430000000000001</v>
      </c>
      <c r="K37" s="381"/>
      <c r="L37" s="381"/>
    </row>
    <row r="38" spans="1:12" ht="27.95" customHeight="1">
      <c r="A38" s="890"/>
      <c r="B38" s="1921" t="s">
        <v>221</v>
      </c>
      <c r="C38" s="615">
        <f>SUM(C35:C37)</f>
        <v>2724.66</v>
      </c>
      <c r="D38" s="1934" t="s">
        <v>220</v>
      </c>
      <c r="E38" s="392"/>
      <c r="F38" s="392"/>
      <c r="G38" s="392"/>
      <c r="H38" s="962">
        <f>SUM(H35:H37)</f>
        <v>13.731999999999999</v>
      </c>
      <c r="I38" s="962">
        <f t="shared" ref="I38" si="3">SUM(I35:I37)</f>
        <v>0</v>
      </c>
      <c r="J38" s="962">
        <f t="shared" si="2"/>
        <v>13.731999999999999</v>
      </c>
      <c r="K38" s="48"/>
      <c r="L38" s="48"/>
    </row>
    <row r="39" spans="1:12" ht="27.95" customHeight="1">
      <c r="A39" s="890"/>
      <c r="B39" s="1921"/>
      <c r="C39" s="615"/>
      <c r="D39" s="1934"/>
      <c r="E39" s="392"/>
      <c r="F39" s="392"/>
      <c r="G39" s="392"/>
      <c r="H39" s="247"/>
      <c r="I39" s="247"/>
      <c r="J39" s="247"/>
      <c r="K39" s="48"/>
      <c r="L39" s="48"/>
    </row>
    <row r="40" spans="1:12" ht="27.95" customHeight="1">
      <c r="A40" s="1130"/>
      <c r="B40" s="2526" t="s">
        <v>681</v>
      </c>
      <c r="C40" s="2527"/>
      <c r="D40" s="2528"/>
      <c r="E40" s="392" t="s">
        <v>24</v>
      </c>
      <c r="F40" s="392" t="s">
        <v>632</v>
      </c>
      <c r="G40" s="392" t="s">
        <v>44</v>
      </c>
      <c r="H40" s="247"/>
      <c r="I40" s="247"/>
      <c r="J40" s="247"/>
      <c r="K40" s="381"/>
      <c r="L40" s="381"/>
    </row>
    <row r="41" spans="1:12" ht="27.95" customHeight="1">
      <c r="A41" s="1130"/>
      <c r="B41" s="1918" t="s">
        <v>364</v>
      </c>
      <c r="C41" s="616"/>
      <c r="D41" s="617"/>
      <c r="E41" s="392" t="s">
        <v>45</v>
      </c>
      <c r="F41" s="392"/>
      <c r="G41" s="333" t="s">
        <v>46</v>
      </c>
      <c r="H41" s="247"/>
      <c r="I41" s="247"/>
      <c r="J41" s="247"/>
      <c r="K41" s="381"/>
      <c r="L41" s="381"/>
    </row>
    <row r="42" spans="1:12" ht="27.95" customHeight="1">
      <c r="A42" s="1130"/>
      <c r="B42" s="1918" t="s">
        <v>629</v>
      </c>
      <c r="C42" s="1919"/>
      <c r="D42" s="981"/>
      <c r="E42" s="392" t="s">
        <v>44</v>
      </c>
      <c r="F42" s="392"/>
      <c r="G42" s="392"/>
      <c r="H42" s="247"/>
      <c r="I42" s="247"/>
      <c r="J42" s="247"/>
      <c r="K42" s="381"/>
      <c r="L42" s="381"/>
    </row>
    <row r="43" spans="1:12" ht="27.95" customHeight="1">
      <c r="A43" s="890"/>
      <c r="B43" s="1921" t="s">
        <v>219</v>
      </c>
      <c r="C43" s="615">
        <v>30759.15</v>
      </c>
      <c r="D43" s="1934" t="s">
        <v>220</v>
      </c>
      <c r="E43" s="392"/>
      <c r="F43" s="392"/>
      <c r="G43" s="392"/>
      <c r="H43" s="962">
        <v>13.677</v>
      </c>
      <c r="I43" s="962">
        <v>0</v>
      </c>
      <c r="J43" s="962">
        <f>SUM(H43:I43)</f>
        <v>13.677</v>
      </c>
      <c r="K43" s="381"/>
      <c r="L43" s="381"/>
    </row>
    <row r="44" spans="1:12" ht="27.95" customHeight="1">
      <c r="A44" s="890"/>
      <c r="B44" s="1921" t="s">
        <v>213</v>
      </c>
      <c r="C44" s="1132">
        <v>35500</v>
      </c>
      <c r="D44" s="1934" t="s">
        <v>220</v>
      </c>
      <c r="E44" s="392"/>
      <c r="F44" s="392"/>
      <c r="G44" s="392"/>
      <c r="H44" s="962">
        <v>14.041</v>
      </c>
      <c r="I44" s="962">
        <v>0</v>
      </c>
      <c r="J44" s="962">
        <f t="shared" ref="J44:J46" si="4">SUM(H44:I44)</f>
        <v>14.041</v>
      </c>
      <c r="K44" s="381"/>
      <c r="L44" s="381"/>
    </row>
    <row r="45" spans="1:12" ht="27.95" customHeight="1">
      <c r="A45" s="890"/>
      <c r="B45" s="1921" t="s">
        <v>69</v>
      </c>
      <c r="C45" s="615">
        <v>30251.85</v>
      </c>
      <c r="D45" s="1934" t="s">
        <v>220</v>
      </c>
      <c r="E45" s="392"/>
      <c r="F45" s="392"/>
      <c r="G45" s="392"/>
      <c r="H45" s="962">
        <v>13.638</v>
      </c>
      <c r="I45" s="962">
        <v>0</v>
      </c>
      <c r="J45" s="962">
        <f t="shared" si="4"/>
        <v>13.638</v>
      </c>
      <c r="K45" s="381"/>
      <c r="L45" s="381"/>
    </row>
    <row r="46" spans="1:12" ht="27.95" customHeight="1">
      <c r="A46" s="890"/>
      <c r="B46" s="1921" t="s">
        <v>221</v>
      </c>
      <c r="C46" s="615">
        <f>SUM(C43:C45)</f>
        <v>96511</v>
      </c>
      <c r="D46" s="1934" t="s">
        <v>220</v>
      </c>
      <c r="E46" s="392"/>
      <c r="F46" s="392"/>
      <c r="G46" s="392"/>
      <c r="H46" s="962">
        <f>SUM(H43:H45)</f>
        <v>41.356000000000002</v>
      </c>
      <c r="I46" s="962">
        <f t="shared" ref="I46" si="5">SUM(I43:I45)</f>
        <v>0</v>
      </c>
      <c r="J46" s="962">
        <f t="shared" si="4"/>
        <v>41.356000000000002</v>
      </c>
      <c r="K46" s="381"/>
      <c r="L46" s="381"/>
    </row>
    <row r="47" spans="1:12" ht="27.95" customHeight="1">
      <c r="A47" s="890"/>
      <c r="B47" s="1106" t="s">
        <v>1024</v>
      </c>
      <c r="C47" s="615"/>
      <c r="D47" s="1934"/>
      <c r="E47" s="392"/>
      <c r="F47" s="392"/>
      <c r="G47" s="392"/>
      <c r="H47" s="247"/>
      <c r="I47" s="247"/>
      <c r="J47" s="247"/>
      <c r="K47" s="381"/>
      <c r="L47" s="381"/>
    </row>
    <row r="48" spans="1:12" ht="27.95" customHeight="1">
      <c r="A48" s="890"/>
      <c r="B48" s="1106"/>
      <c r="C48" s="615"/>
      <c r="D48" s="1934"/>
      <c r="E48" s="392"/>
      <c r="F48" s="392"/>
      <c r="G48" s="392"/>
      <c r="H48" s="247"/>
      <c r="I48" s="247"/>
      <c r="J48" s="247"/>
      <c r="K48" s="381"/>
      <c r="L48" s="381"/>
    </row>
    <row r="49" spans="1:12" ht="27.95" customHeight="1">
      <c r="A49" s="890"/>
      <c r="B49" s="1921"/>
      <c r="C49" s="615"/>
      <c r="D49" s="1934"/>
      <c r="E49" s="392"/>
      <c r="F49" s="392"/>
      <c r="G49" s="392"/>
      <c r="H49" s="247"/>
      <c r="I49" s="247"/>
      <c r="J49" s="247"/>
      <c r="K49" s="381"/>
      <c r="L49" s="381"/>
    </row>
    <row r="50" spans="1:12" ht="27.95" customHeight="1">
      <c r="A50" s="397"/>
      <c r="B50" s="398"/>
      <c r="C50" s="1475"/>
      <c r="D50" s="1476"/>
      <c r="E50" s="392"/>
      <c r="F50" s="392"/>
      <c r="G50" s="392"/>
      <c r="H50" s="247"/>
      <c r="I50" s="247"/>
      <c r="J50" s="247"/>
      <c r="K50" s="381"/>
      <c r="L50" s="381"/>
    </row>
    <row r="51" spans="1:12" ht="27.95" customHeight="1">
      <c r="A51" s="397"/>
      <c r="B51" s="1907" t="s">
        <v>1025</v>
      </c>
      <c r="C51" s="1145"/>
      <c r="D51" s="1146"/>
      <c r="E51" s="418" t="s">
        <v>24</v>
      </c>
      <c r="F51" s="418" t="s">
        <v>43</v>
      </c>
      <c r="G51" s="418" t="s">
        <v>44</v>
      </c>
      <c r="H51" s="1147"/>
      <c r="I51" s="1148"/>
      <c r="J51" s="1149"/>
      <c r="K51" s="381"/>
      <c r="L51" s="381"/>
    </row>
    <row r="52" spans="1:12" ht="27.95" customHeight="1">
      <c r="A52" s="397"/>
      <c r="B52" s="417" t="s">
        <v>633</v>
      </c>
      <c r="C52" s="1145"/>
      <c r="D52" s="1146"/>
      <c r="E52" s="418" t="s">
        <v>45</v>
      </c>
      <c r="F52" s="418"/>
      <c r="G52" s="420" t="s">
        <v>46</v>
      </c>
      <c r="H52" s="1147"/>
      <c r="I52" s="1148"/>
      <c r="J52" s="1149"/>
      <c r="K52" s="381"/>
      <c r="L52" s="381"/>
    </row>
    <row r="53" spans="1:12" ht="27.95" customHeight="1">
      <c r="A53" s="397"/>
      <c r="B53" s="417" t="s">
        <v>630</v>
      </c>
      <c r="C53" s="1142"/>
      <c r="D53" s="1143"/>
      <c r="E53" s="418" t="s">
        <v>44</v>
      </c>
      <c r="F53" s="310"/>
      <c r="G53" s="420"/>
      <c r="H53" s="1147"/>
      <c r="I53" s="1148"/>
      <c r="J53" s="1149"/>
      <c r="K53" s="381"/>
      <c r="L53" s="381"/>
    </row>
    <row r="54" spans="1:12" ht="27.95" customHeight="1">
      <c r="A54" s="397"/>
      <c r="B54" s="1106" t="s">
        <v>219</v>
      </c>
      <c r="C54" s="1144"/>
      <c r="D54" s="1886"/>
      <c r="E54" s="418"/>
      <c r="F54" s="418"/>
      <c r="G54" s="418"/>
      <c r="H54" s="962">
        <v>10.984</v>
      </c>
      <c r="I54" s="962">
        <v>0</v>
      </c>
      <c r="J54" s="962">
        <f>SUM(H54:I54)</f>
        <v>10.984</v>
      </c>
      <c r="K54" s="381"/>
      <c r="L54" s="381"/>
    </row>
    <row r="55" spans="1:12" ht="27.95" customHeight="1">
      <c r="A55" s="188"/>
      <c r="B55" s="1106" t="s">
        <v>213</v>
      </c>
      <c r="C55" s="832"/>
      <c r="D55" s="1144" t="s">
        <v>631</v>
      </c>
      <c r="E55" s="418"/>
      <c r="F55" s="310"/>
      <c r="G55" s="420"/>
      <c r="H55" s="962">
        <v>9.2899999999999991</v>
      </c>
      <c r="I55" s="962">
        <v>0</v>
      </c>
      <c r="J55" s="962">
        <f t="shared" ref="J55:J57" si="6">SUM(H55:I55)</f>
        <v>9.2899999999999991</v>
      </c>
      <c r="K55" s="381"/>
      <c r="L55" s="381"/>
    </row>
    <row r="56" spans="1:12" ht="27.95" customHeight="1">
      <c r="A56" s="397"/>
      <c r="B56" s="1106" t="s">
        <v>69</v>
      </c>
      <c r="C56" s="874"/>
      <c r="D56" s="1886"/>
      <c r="E56" s="418"/>
      <c r="F56" s="310"/>
      <c r="G56" s="420"/>
      <c r="H56" s="962">
        <v>11.766999999999999</v>
      </c>
      <c r="I56" s="962">
        <v>0</v>
      </c>
      <c r="J56" s="962">
        <f t="shared" si="6"/>
        <v>11.766999999999999</v>
      </c>
      <c r="K56" s="381"/>
      <c r="L56" s="381"/>
    </row>
    <row r="57" spans="1:12" ht="27.95" customHeight="1">
      <c r="A57" s="397"/>
      <c r="B57" s="1106" t="s">
        <v>221</v>
      </c>
      <c r="C57" s="832"/>
      <c r="D57" s="1886"/>
      <c r="E57" s="418"/>
      <c r="F57" s="310"/>
      <c r="G57" s="420"/>
      <c r="H57" s="962">
        <f>SUM(H54:H56)</f>
        <v>32.040999999999997</v>
      </c>
      <c r="I57" s="962">
        <f t="shared" ref="I57" si="7">SUM(I54:I56)</f>
        <v>0</v>
      </c>
      <c r="J57" s="962">
        <f t="shared" si="6"/>
        <v>32.040999999999997</v>
      </c>
      <c r="K57" s="381"/>
      <c r="L57" s="381"/>
    </row>
    <row r="58" spans="1:12" ht="27.95" customHeight="1">
      <c r="A58" s="397"/>
      <c r="B58" s="1106"/>
      <c r="C58" s="832"/>
      <c r="D58" s="1886"/>
      <c r="E58" s="418"/>
      <c r="F58" s="418"/>
      <c r="G58" s="418"/>
      <c r="H58" s="962"/>
      <c r="I58" s="962"/>
      <c r="J58" s="962"/>
      <c r="K58" s="381"/>
      <c r="L58" s="381"/>
    </row>
    <row r="59" spans="1:12" ht="27.95" customHeight="1">
      <c r="A59" s="397"/>
      <c r="B59" s="1106"/>
      <c r="C59" s="832"/>
      <c r="D59" s="1886"/>
      <c r="E59" s="418"/>
      <c r="F59" s="418"/>
      <c r="G59" s="418"/>
      <c r="H59" s="962"/>
      <c r="I59" s="962"/>
      <c r="J59" s="962"/>
      <c r="K59" s="381"/>
      <c r="L59" s="381"/>
    </row>
    <row r="60" spans="1:12" ht="27.95" customHeight="1">
      <c r="A60" s="2098"/>
      <c r="B60" s="2099"/>
      <c r="C60" s="2102"/>
      <c r="D60" s="2103"/>
      <c r="E60" s="2104"/>
      <c r="F60" s="2104"/>
      <c r="G60" s="2104"/>
      <c r="H60" s="1973"/>
      <c r="I60" s="1973"/>
      <c r="J60" s="1973"/>
      <c r="K60" s="381"/>
      <c r="L60" s="381"/>
    </row>
    <row r="61" spans="1:12" ht="27.95" customHeight="1">
      <c r="A61" s="1129" t="s">
        <v>623</v>
      </c>
      <c r="B61" s="2106" t="s">
        <v>634</v>
      </c>
      <c r="C61" s="2107"/>
      <c r="D61" s="2108"/>
      <c r="E61" s="2109" t="s">
        <v>24</v>
      </c>
      <c r="F61" s="2109" t="s">
        <v>43</v>
      </c>
      <c r="G61" s="2109" t="s">
        <v>44</v>
      </c>
      <c r="H61" s="2110"/>
      <c r="I61" s="2111"/>
      <c r="J61" s="2112"/>
      <c r="K61" s="381"/>
      <c r="L61" s="381"/>
    </row>
    <row r="62" spans="1:12" ht="27.95" customHeight="1">
      <c r="A62" s="1130" t="s">
        <v>624</v>
      </c>
      <c r="B62" s="417" t="s">
        <v>630</v>
      </c>
      <c r="C62" s="1142"/>
      <c r="D62" s="1143"/>
      <c r="E62" s="418" t="s">
        <v>45</v>
      </c>
      <c r="F62" s="418"/>
      <c r="G62" s="420" t="s">
        <v>46</v>
      </c>
      <c r="H62" s="1147"/>
      <c r="I62" s="1148"/>
      <c r="J62" s="1149"/>
      <c r="K62" s="381"/>
      <c r="L62" s="381"/>
    </row>
    <row r="63" spans="1:12" ht="27.95" customHeight="1">
      <c r="A63" s="1130" t="s">
        <v>679</v>
      </c>
      <c r="B63" s="1106" t="s">
        <v>219</v>
      </c>
      <c r="C63" s="1144"/>
      <c r="D63" s="1886"/>
      <c r="E63" s="418" t="s">
        <v>44</v>
      </c>
      <c r="F63" s="310"/>
      <c r="G63" s="420"/>
      <c r="H63" s="962">
        <v>31.911999999999999</v>
      </c>
      <c r="I63" s="962">
        <v>0</v>
      </c>
      <c r="J63" s="962">
        <f>SUM(H63:I63)</f>
        <v>31.911999999999999</v>
      </c>
      <c r="K63" s="381"/>
      <c r="L63" s="381"/>
    </row>
    <row r="64" spans="1:12" ht="27.95" customHeight="1">
      <c r="A64" s="397"/>
      <c r="B64" s="1106" t="s">
        <v>213</v>
      </c>
      <c r="C64" s="832"/>
      <c r="D64" s="1144" t="s">
        <v>631</v>
      </c>
      <c r="E64" s="418"/>
      <c r="F64" s="310"/>
      <c r="G64" s="420"/>
      <c r="H64" s="962">
        <v>32.762</v>
      </c>
      <c r="I64" s="962">
        <v>0</v>
      </c>
      <c r="J64" s="962">
        <f t="shared" ref="J64:J66" si="8">SUM(H64:I64)</f>
        <v>32.762</v>
      </c>
      <c r="K64" s="381"/>
      <c r="L64" s="381"/>
    </row>
    <row r="65" spans="1:12" ht="27.95" customHeight="1">
      <c r="A65" s="188"/>
      <c r="B65" s="1106" t="s">
        <v>69</v>
      </c>
      <c r="C65" s="832"/>
      <c r="D65" s="1886"/>
      <c r="E65" s="418"/>
      <c r="F65" s="310"/>
      <c r="G65" s="420"/>
      <c r="H65" s="962">
        <v>31.821000000000002</v>
      </c>
      <c r="I65" s="962">
        <v>0</v>
      </c>
      <c r="J65" s="962">
        <f t="shared" si="8"/>
        <v>31.821000000000002</v>
      </c>
      <c r="K65" s="381"/>
      <c r="L65" s="381"/>
    </row>
    <row r="66" spans="1:12" ht="27.95" customHeight="1">
      <c r="A66" s="397"/>
      <c r="B66" s="1106" t="s">
        <v>221</v>
      </c>
      <c r="C66" s="832"/>
      <c r="D66" s="1886"/>
      <c r="E66" s="418"/>
      <c r="F66" s="310"/>
      <c r="G66" s="420"/>
      <c r="H66" s="962">
        <f>SUM(H63:H65)</f>
        <v>96.495000000000005</v>
      </c>
      <c r="I66" s="962">
        <f t="shared" ref="I66" si="9">SUM(I63:I65)</f>
        <v>0</v>
      </c>
      <c r="J66" s="962">
        <f t="shared" si="8"/>
        <v>96.495000000000005</v>
      </c>
      <c r="K66" s="381"/>
      <c r="L66" s="381"/>
    </row>
    <row r="67" spans="1:12" ht="27.95" customHeight="1">
      <c r="A67" s="397"/>
      <c r="B67" s="1106"/>
      <c r="C67" s="832"/>
      <c r="D67" s="1886"/>
      <c r="E67" s="418"/>
      <c r="F67" s="310"/>
      <c r="G67" s="420"/>
      <c r="H67" s="962"/>
      <c r="I67" s="962"/>
      <c r="J67" s="962"/>
      <c r="K67" s="381"/>
      <c r="L67" s="381"/>
    </row>
    <row r="68" spans="1:12" ht="27.95" customHeight="1">
      <c r="A68" s="1130"/>
      <c r="B68" s="2526" t="s">
        <v>697</v>
      </c>
      <c r="C68" s="2527"/>
      <c r="D68" s="2528"/>
      <c r="E68" s="340" t="s">
        <v>24</v>
      </c>
      <c r="F68" s="392" t="s">
        <v>43</v>
      </c>
      <c r="G68" s="340" t="s">
        <v>44</v>
      </c>
      <c r="H68" s="247"/>
      <c r="I68" s="247"/>
      <c r="J68" s="247"/>
      <c r="K68" s="381"/>
      <c r="L68" s="381"/>
    </row>
    <row r="69" spans="1:12" ht="27.95" customHeight="1">
      <c r="A69" s="1130"/>
      <c r="B69" s="2527" t="s">
        <v>366</v>
      </c>
      <c r="C69" s="2527"/>
      <c r="D69" s="2528"/>
      <c r="E69" s="340" t="s">
        <v>45</v>
      </c>
      <c r="F69" s="339"/>
      <c r="G69" s="192" t="s">
        <v>46</v>
      </c>
      <c r="H69" s="247"/>
      <c r="I69" s="247"/>
      <c r="J69" s="247"/>
      <c r="K69" s="381"/>
      <c r="L69" s="83"/>
    </row>
    <row r="70" spans="1:12" ht="27.95" customHeight="1">
      <c r="A70" s="1130"/>
      <c r="B70" s="84" t="s">
        <v>368</v>
      </c>
      <c r="C70" s="1133">
        <v>18.43</v>
      </c>
      <c r="D70" s="97" t="s">
        <v>367</v>
      </c>
      <c r="E70" s="340" t="s">
        <v>44</v>
      </c>
      <c r="F70" s="339"/>
      <c r="G70" s="192"/>
      <c r="H70" s="962">
        <v>0.154</v>
      </c>
      <c r="I70" s="962">
        <v>0</v>
      </c>
      <c r="J70" s="962">
        <f>SUM(H70:I70)</f>
        <v>0.154</v>
      </c>
      <c r="K70" s="381"/>
      <c r="L70" s="83"/>
    </row>
    <row r="71" spans="1:12" ht="27.95" customHeight="1">
      <c r="A71" s="2113"/>
      <c r="B71" s="84" t="s">
        <v>369</v>
      </c>
      <c r="C71" s="1121">
        <v>24</v>
      </c>
      <c r="D71" s="97" t="s">
        <v>367</v>
      </c>
      <c r="E71" s="392"/>
      <c r="F71" s="392"/>
      <c r="G71" s="392"/>
      <c r="H71" s="962">
        <v>0.154</v>
      </c>
      <c r="I71" s="962">
        <v>0</v>
      </c>
      <c r="J71" s="962">
        <f t="shared" ref="J71:J73" si="10">SUM(H71:I71)</f>
        <v>0.154</v>
      </c>
      <c r="K71" s="381"/>
      <c r="L71" s="1840"/>
    </row>
    <row r="72" spans="1:12" ht="27.95" customHeight="1">
      <c r="A72" s="410"/>
      <c r="B72" s="84" t="s">
        <v>111</v>
      </c>
      <c r="C72" s="1133">
        <v>1.99</v>
      </c>
      <c r="D72" s="97" t="s">
        <v>367</v>
      </c>
      <c r="E72" s="392"/>
      <c r="F72" s="392"/>
      <c r="G72" s="392"/>
      <c r="H72" s="962">
        <v>0.154</v>
      </c>
      <c r="I72" s="962">
        <v>0</v>
      </c>
      <c r="J72" s="962">
        <f t="shared" si="10"/>
        <v>0.154</v>
      </c>
      <c r="K72" s="381"/>
      <c r="L72" s="83"/>
    </row>
    <row r="73" spans="1:12" ht="27.95" customHeight="1">
      <c r="A73" s="410"/>
      <c r="B73" s="1913" t="s">
        <v>66</v>
      </c>
      <c r="C73" s="1133">
        <f>C70+C71+C72</f>
        <v>44.42</v>
      </c>
      <c r="D73" s="97" t="s">
        <v>367</v>
      </c>
      <c r="E73" s="392"/>
      <c r="F73" s="392"/>
      <c r="G73" s="392"/>
      <c r="H73" s="962">
        <f>SUM(H70:H72)</f>
        <v>0.46199999999999997</v>
      </c>
      <c r="I73" s="962">
        <f t="shared" ref="I73" si="11">SUM(I70:I72)</f>
        <v>0</v>
      </c>
      <c r="J73" s="962">
        <f t="shared" si="10"/>
        <v>0.46199999999999997</v>
      </c>
      <c r="K73" s="381"/>
      <c r="L73" s="381"/>
    </row>
    <row r="74" spans="1:12" ht="27.95" customHeight="1">
      <c r="A74" s="397"/>
      <c r="B74" s="398"/>
      <c r="C74" s="1475"/>
      <c r="D74" s="1475"/>
      <c r="E74" s="392"/>
      <c r="F74" s="392"/>
      <c r="G74" s="392"/>
      <c r="H74" s="247"/>
      <c r="I74" s="247"/>
      <c r="J74" s="247"/>
      <c r="K74" s="381"/>
      <c r="L74" s="381"/>
    </row>
    <row r="75" spans="1:12" ht="27.95" customHeight="1">
      <c r="A75" s="1227"/>
      <c r="B75" s="1266" t="s">
        <v>698</v>
      </c>
      <c r="C75" s="1267"/>
      <c r="D75" s="1267"/>
      <c r="E75" s="340" t="s">
        <v>24</v>
      </c>
      <c r="F75" s="340" t="s">
        <v>43</v>
      </c>
      <c r="G75" s="340" t="s">
        <v>44</v>
      </c>
      <c r="H75" s="247"/>
      <c r="I75" s="247"/>
      <c r="J75" s="247"/>
      <c r="K75" s="381"/>
      <c r="L75" s="381"/>
    </row>
    <row r="76" spans="1:12" ht="27.95" customHeight="1">
      <c r="A76" s="1227"/>
      <c r="B76" s="2532" t="s">
        <v>699</v>
      </c>
      <c r="C76" s="2533"/>
      <c r="D76" s="2534"/>
      <c r="E76" s="340" t="s">
        <v>45</v>
      </c>
      <c r="F76" s="339"/>
      <c r="G76" s="192" t="s">
        <v>46</v>
      </c>
      <c r="H76" s="247"/>
      <c r="I76" s="247"/>
      <c r="J76" s="247"/>
      <c r="K76" s="381"/>
      <c r="L76" s="381"/>
    </row>
    <row r="77" spans="1:12" ht="27.95" customHeight="1">
      <c r="A77" s="1227"/>
      <c r="B77" s="1910" t="s">
        <v>399</v>
      </c>
      <c r="C77" s="1911"/>
      <c r="D77" s="1912"/>
      <c r="E77" s="340" t="s">
        <v>44</v>
      </c>
      <c r="F77" s="339"/>
      <c r="G77" s="192"/>
      <c r="H77" s="247"/>
      <c r="I77" s="247"/>
      <c r="J77" s="247"/>
      <c r="K77" s="381"/>
      <c r="L77" s="381"/>
    </row>
    <row r="78" spans="1:12" ht="27.95" customHeight="1">
      <c r="A78" s="1227"/>
      <c r="B78" s="2499" t="s">
        <v>401</v>
      </c>
      <c r="C78" s="2500"/>
      <c r="D78" s="2501"/>
      <c r="E78" s="340"/>
      <c r="F78" s="340"/>
      <c r="G78" s="340"/>
      <c r="H78" s="962">
        <v>6.0000000000000001E-3</v>
      </c>
      <c r="I78" s="962">
        <v>0</v>
      </c>
      <c r="J78" s="962">
        <f>SUM(H78:I78)</f>
        <v>6.0000000000000001E-3</v>
      </c>
      <c r="K78" s="381"/>
      <c r="L78" s="381"/>
    </row>
    <row r="79" spans="1:12" ht="27.95" customHeight="1">
      <c r="A79" s="1227"/>
      <c r="B79" s="2499" t="s">
        <v>402</v>
      </c>
      <c r="C79" s="2500"/>
      <c r="D79" s="2501"/>
      <c r="E79" s="340"/>
      <c r="F79" s="340"/>
      <c r="G79" s="340"/>
      <c r="H79" s="962">
        <v>6.0000000000000001E-3</v>
      </c>
      <c r="I79" s="962">
        <v>0</v>
      </c>
      <c r="J79" s="962">
        <f t="shared" ref="J79:J81" si="12">SUM(H79:I79)</f>
        <v>6.0000000000000001E-3</v>
      </c>
      <c r="K79" s="381"/>
      <c r="L79" s="381"/>
    </row>
    <row r="80" spans="1:12" ht="27.95" customHeight="1">
      <c r="A80" s="1227"/>
      <c r="B80" s="2499" t="s">
        <v>403</v>
      </c>
      <c r="C80" s="2500"/>
      <c r="D80" s="2501"/>
      <c r="E80" s="340"/>
      <c r="F80" s="340"/>
      <c r="G80" s="340"/>
      <c r="H80" s="962">
        <v>6.0000000000000001E-3</v>
      </c>
      <c r="I80" s="962">
        <v>0</v>
      </c>
      <c r="J80" s="962">
        <f t="shared" si="12"/>
        <v>6.0000000000000001E-3</v>
      </c>
      <c r="K80" s="381"/>
      <c r="L80" s="381"/>
    </row>
    <row r="81" spans="1:12" ht="27.95" customHeight="1">
      <c r="A81" s="1227"/>
      <c r="B81" s="2516" t="s">
        <v>400</v>
      </c>
      <c r="C81" s="2500"/>
      <c r="D81" s="2501"/>
      <c r="E81" s="340"/>
      <c r="F81" s="340"/>
      <c r="G81" s="340"/>
      <c r="H81" s="962">
        <f>SUM(H78:H80)</f>
        <v>1.8000000000000002E-2</v>
      </c>
      <c r="I81" s="962">
        <f t="shared" ref="I81" si="13">SUM(I78:I80)</f>
        <v>0</v>
      </c>
      <c r="J81" s="962">
        <f t="shared" si="12"/>
        <v>1.8000000000000002E-2</v>
      </c>
      <c r="K81" s="381"/>
      <c r="L81" s="381"/>
    </row>
    <row r="82" spans="1:12" ht="27.95" customHeight="1">
      <c r="A82" s="1227"/>
      <c r="B82" s="1268"/>
      <c r="C82" s="1269"/>
      <c r="D82" s="1270"/>
      <c r="E82" s="340"/>
      <c r="F82" s="340"/>
      <c r="G82" s="340"/>
      <c r="H82" s="247"/>
      <c r="I82" s="247"/>
      <c r="J82" s="247"/>
      <c r="K82" s="381"/>
      <c r="L82" s="381"/>
    </row>
    <row r="83" spans="1:12" ht="27.95" customHeight="1">
      <c r="A83" s="1227"/>
      <c r="B83" s="1928" t="s">
        <v>700</v>
      </c>
      <c r="C83" s="1911"/>
      <c r="D83" s="1912"/>
      <c r="E83" s="340" t="s">
        <v>24</v>
      </c>
      <c r="F83" s="340" t="s">
        <v>43</v>
      </c>
      <c r="G83" s="340" t="s">
        <v>44</v>
      </c>
      <c r="H83" s="247"/>
      <c r="I83" s="247"/>
      <c r="J83" s="247"/>
      <c r="K83" s="381"/>
      <c r="L83" s="381"/>
    </row>
    <row r="84" spans="1:12" ht="27.95" customHeight="1">
      <c r="A84" s="1227"/>
      <c r="B84" s="1928" t="s">
        <v>427</v>
      </c>
      <c r="C84" s="1911"/>
      <c r="D84" s="1912"/>
      <c r="E84" s="340" t="s">
        <v>45</v>
      </c>
      <c r="F84" s="339"/>
      <c r="G84" s="192" t="s">
        <v>46</v>
      </c>
      <c r="H84" s="247"/>
      <c r="I84" s="247"/>
      <c r="J84" s="247"/>
      <c r="K84" s="381"/>
      <c r="L84" s="381"/>
    </row>
    <row r="85" spans="1:12" ht="27.95" customHeight="1">
      <c r="A85" s="1227"/>
      <c r="B85" s="2517" t="s">
        <v>425</v>
      </c>
      <c r="C85" s="2518"/>
      <c r="D85" s="2519"/>
      <c r="E85" s="340" t="s">
        <v>44</v>
      </c>
      <c r="F85" s="339"/>
      <c r="G85" s="192"/>
      <c r="H85" s="247"/>
      <c r="I85" s="247"/>
      <c r="J85" s="247"/>
      <c r="K85" s="381"/>
      <c r="L85" s="381"/>
    </row>
    <row r="86" spans="1:12" ht="27.95" customHeight="1">
      <c r="A86" s="1227"/>
      <c r="B86" s="2517" t="s">
        <v>426</v>
      </c>
      <c r="C86" s="2518"/>
      <c r="D86" s="2519"/>
      <c r="E86" s="340"/>
      <c r="F86" s="340"/>
      <c r="G86" s="340"/>
      <c r="H86" s="247"/>
      <c r="I86" s="247"/>
      <c r="J86" s="247"/>
      <c r="K86" s="381"/>
      <c r="L86" s="381"/>
    </row>
    <row r="87" spans="1:12" ht="27.95" customHeight="1">
      <c r="A87" s="1227"/>
      <c r="B87" s="2499" t="s">
        <v>401</v>
      </c>
      <c r="C87" s="2500"/>
      <c r="D87" s="2501"/>
      <c r="E87" s="340"/>
      <c r="F87" s="340"/>
      <c r="G87" s="340"/>
      <c r="H87" s="962">
        <v>6.0000000000000001E-3</v>
      </c>
      <c r="I87" s="962">
        <v>0</v>
      </c>
      <c r="J87" s="962">
        <f>SUM(H87:I87)</f>
        <v>6.0000000000000001E-3</v>
      </c>
      <c r="K87" s="381"/>
      <c r="L87" s="381"/>
    </row>
    <row r="88" spans="1:12" ht="27.95" customHeight="1">
      <c r="A88" s="1227"/>
      <c r="B88" s="2499" t="s">
        <v>402</v>
      </c>
      <c r="C88" s="2500"/>
      <c r="D88" s="2501"/>
      <c r="E88" s="340"/>
      <c r="F88" s="340"/>
      <c r="G88" s="340"/>
      <c r="H88" s="962">
        <v>6.0000000000000001E-3</v>
      </c>
      <c r="I88" s="962">
        <v>0</v>
      </c>
      <c r="J88" s="962">
        <f t="shared" ref="J88:J90" si="14">SUM(H88:I88)</f>
        <v>6.0000000000000001E-3</v>
      </c>
      <c r="K88" s="381"/>
      <c r="L88" s="381"/>
    </row>
    <row r="89" spans="1:12" ht="27.95" customHeight="1">
      <c r="A89" s="1227"/>
      <c r="B89" s="2499" t="s">
        <v>403</v>
      </c>
      <c r="C89" s="2500"/>
      <c r="D89" s="2501"/>
      <c r="E89" s="340"/>
      <c r="F89" s="340"/>
      <c r="G89" s="340"/>
      <c r="H89" s="962">
        <v>6.0000000000000001E-3</v>
      </c>
      <c r="I89" s="962">
        <v>0</v>
      </c>
      <c r="J89" s="962">
        <f t="shared" si="14"/>
        <v>6.0000000000000001E-3</v>
      </c>
      <c r="K89" s="381"/>
      <c r="L89" s="381"/>
    </row>
    <row r="90" spans="1:12" ht="27.95" customHeight="1">
      <c r="A90" s="2114"/>
      <c r="B90" s="2502" t="s">
        <v>432</v>
      </c>
      <c r="C90" s="2503"/>
      <c r="D90" s="2504"/>
      <c r="E90" s="2115"/>
      <c r="F90" s="2115"/>
      <c r="G90" s="2115"/>
      <c r="H90" s="1973">
        <f>SUM(H87:H89)</f>
        <v>1.8000000000000002E-2</v>
      </c>
      <c r="I90" s="1973">
        <f t="shared" ref="I90" si="15">SUM(I87:I89)</f>
        <v>0</v>
      </c>
      <c r="J90" s="1973">
        <f t="shared" si="14"/>
        <v>1.8000000000000002E-2</v>
      </c>
      <c r="K90" s="381"/>
      <c r="L90" s="381"/>
    </row>
    <row r="91" spans="1:12" ht="27.95" customHeight="1">
      <c r="A91" s="1129" t="s">
        <v>623</v>
      </c>
      <c r="B91" s="2116" t="s">
        <v>701</v>
      </c>
      <c r="C91" s="2117"/>
      <c r="D91" s="2118"/>
      <c r="E91" s="450" t="s">
        <v>24</v>
      </c>
      <c r="F91" s="389" t="s">
        <v>43</v>
      </c>
      <c r="G91" s="450" t="s">
        <v>44</v>
      </c>
      <c r="H91" s="443"/>
      <c r="I91" s="443"/>
      <c r="J91" s="443"/>
      <c r="K91" s="381"/>
      <c r="L91" s="381"/>
    </row>
    <row r="92" spans="1:12" ht="27.95" customHeight="1">
      <c r="A92" s="1130" t="s">
        <v>624</v>
      </c>
      <c r="B92" s="2505" t="s">
        <v>404</v>
      </c>
      <c r="C92" s="2506"/>
      <c r="D92" s="2507"/>
      <c r="E92" s="340" t="s">
        <v>45</v>
      </c>
      <c r="F92" s="339"/>
      <c r="G92" s="192" t="s">
        <v>46</v>
      </c>
      <c r="H92" s="247"/>
      <c r="I92" s="247"/>
      <c r="J92" s="247"/>
      <c r="K92" s="381"/>
      <c r="L92" s="381"/>
    </row>
    <row r="93" spans="1:12" ht="27.95" customHeight="1">
      <c r="A93" s="1130" t="s">
        <v>679</v>
      </c>
      <c r="B93" s="623" t="s">
        <v>428</v>
      </c>
      <c r="C93" s="624"/>
      <c r="D93" s="625"/>
      <c r="E93" s="340" t="s">
        <v>44</v>
      </c>
      <c r="F93" s="339"/>
      <c r="G93" s="192"/>
      <c r="H93" s="247"/>
      <c r="I93" s="247"/>
      <c r="J93" s="247"/>
      <c r="K93" s="381"/>
      <c r="L93" s="381"/>
    </row>
    <row r="94" spans="1:12" ht="27.95" customHeight="1">
      <c r="A94" s="397"/>
      <c r="B94" s="2508" t="s">
        <v>407</v>
      </c>
      <c r="C94" s="2509"/>
      <c r="D94" s="2510"/>
      <c r="E94" s="1234"/>
      <c r="F94" s="1234"/>
      <c r="G94" s="1234"/>
      <c r="H94" s="247"/>
      <c r="I94" s="247"/>
      <c r="J94" s="247"/>
      <c r="K94" s="381"/>
      <c r="L94" s="381"/>
    </row>
    <row r="95" spans="1:12" ht="27.95" customHeight="1">
      <c r="A95" s="397"/>
      <c r="B95" s="1235" t="s">
        <v>405</v>
      </c>
      <c r="C95" s="1236"/>
      <c r="D95" s="1237"/>
      <c r="E95" s="1234"/>
      <c r="F95" s="1234"/>
      <c r="G95" s="1234"/>
      <c r="H95" s="247"/>
      <c r="I95" s="247"/>
      <c r="J95" s="247"/>
      <c r="K95" s="381"/>
      <c r="L95" s="381"/>
    </row>
    <row r="96" spans="1:12" ht="27.95" customHeight="1">
      <c r="A96" s="397"/>
      <c r="B96" s="1235" t="s">
        <v>406</v>
      </c>
      <c r="C96" s="1236"/>
      <c r="D96" s="1237"/>
      <c r="E96" s="1234"/>
      <c r="F96" s="1234"/>
      <c r="G96" s="1234"/>
      <c r="H96" s="247"/>
      <c r="I96" s="247"/>
      <c r="J96" s="247"/>
      <c r="K96" s="381"/>
      <c r="L96" s="381"/>
    </row>
    <row r="97" spans="1:12" ht="27.95" customHeight="1">
      <c r="A97" s="397"/>
      <c r="B97" s="610" t="s">
        <v>370</v>
      </c>
      <c r="C97" s="121" t="s">
        <v>409</v>
      </c>
      <c r="D97" s="609"/>
      <c r="E97" s="1234"/>
      <c r="F97" s="1234"/>
      <c r="G97" s="1234"/>
      <c r="H97" s="247">
        <v>0</v>
      </c>
      <c r="I97" s="247">
        <v>0</v>
      </c>
      <c r="J97" s="247">
        <f>SUM(H97:I97)</f>
        <v>0</v>
      </c>
      <c r="K97" s="381"/>
      <c r="L97" s="381"/>
    </row>
    <row r="98" spans="1:12" ht="27.95" customHeight="1">
      <c r="A98" s="397"/>
      <c r="B98" s="610" t="s">
        <v>369</v>
      </c>
      <c r="C98" s="121" t="s">
        <v>409</v>
      </c>
      <c r="D98" s="609"/>
      <c r="E98" s="1234"/>
      <c r="F98" s="1234"/>
      <c r="G98" s="1234"/>
      <c r="H98" s="247">
        <v>0</v>
      </c>
      <c r="I98" s="247">
        <v>0</v>
      </c>
      <c r="J98" s="247">
        <f t="shared" ref="J98:J100" si="16">SUM(H98:I98)</f>
        <v>0</v>
      </c>
      <c r="K98" s="381"/>
      <c r="L98" s="381"/>
    </row>
    <row r="99" spans="1:12" ht="27.95" customHeight="1">
      <c r="A99" s="397"/>
      <c r="B99" s="610" t="s">
        <v>408</v>
      </c>
      <c r="C99" s="121" t="s">
        <v>409</v>
      </c>
      <c r="D99" s="609"/>
      <c r="E99" s="1234"/>
      <c r="F99" s="1234"/>
      <c r="G99" s="1234"/>
      <c r="H99" s="247">
        <v>0</v>
      </c>
      <c r="I99" s="247">
        <v>0</v>
      </c>
      <c r="J99" s="247">
        <f t="shared" si="16"/>
        <v>0</v>
      </c>
      <c r="K99" s="381"/>
      <c r="L99" s="381"/>
    </row>
    <row r="100" spans="1:12" ht="27.95" customHeight="1">
      <c r="A100" s="397"/>
      <c r="B100" s="610" t="s">
        <v>410</v>
      </c>
      <c r="C100" s="121" t="s">
        <v>409</v>
      </c>
      <c r="D100" s="1238"/>
      <c r="E100" s="1234"/>
      <c r="F100" s="1234"/>
      <c r="G100" s="1234"/>
      <c r="H100" s="247">
        <f>SUM(H97:H99)</f>
        <v>0</v>
      </c>
      <c r="I100" s="247">
        <f t="shared" ref="I100" si="17">SUM(I97:I99)</f>
        <v>0</v>
      </c>
      <c r="J100" s="247">
        <f t="shared" si="16"/>
        <v>0</v>
      </c>
      <c r="K100" s="381"/>
      <c r="L100" s="381"/>
    </row>
    <row r="101" spans="1:12" ht="27.95" customHeight="1">
      <c r="A101" s="397"/>
      <c r="B101" s="610"/>
      <c r="C101" s="121"/>
      <c r="D101" s="1238"/>
      <c r="E101" s="1234"/>
      <c r="F101" s="1234"/>
      <c r="G101" s="1234"/>
      <c r="H101" s="247"/>
      <c r="I101" s="247"/>
      <c r="J101" s="247"/>
      <c r="K101" s="381"/>
      <c r="L101" s="381"/>
    </row>
    <row r="102" spans="1:12" ht="27.95" customHeight="1">
      <c r="A102" s="395"/>
      <c r="B102" s="1585" t="s">
        <v>1026</v>
      </c>
      <c r="C102" s="1125"/>
      <c r="D102" s="1586"/>
      <c r="E102" s="1234"/>
      <c r="F102" s="1234"/>
      <c r="G102" s="1234"/>
      <c r="H102" s="247"/>
      <c r="I102" s="247"/>
      <c r="J102" s="247"/>
      <c r="K102" s="381"/>
      <c r="L102" s="381"/>
    </row>
    <row r="103" spans="1:12" ht="27.95" customHeight="1">
      <c r="A103" s="1163"/>
      <c r="B103" s="1587" t="s">
        <v>1085</v>
      </c>
      <c r="C103" s="1121" t="s">
        <v>1027</v>
      </c>
      <c r="D103" s="1586" t="s">
        <v>1028</v>
      </c>
      <c r="E103" s="1234"/>
      <c r="F103" s="1234"/>
      <c r="G103" s="1234"/>
      <c r="H103" s="247"/>
      <c r="I103" s="247"/>
      <c r="J103" s="247"/>
      <c r="K103" s="381"/>
      <c r="L103" s="381"/>
    </row>
    <row r="104" spans="1:12" ht="27.95" customHeight="1">
      <c r="A104" s="1163"/>
      <c r="B104" s="1588" t="s">
        <v>1029</v>
      </c>
      <c r="C104" s="1589">
        <v>8.48</v>
      </c>
      <c r="D104" s="1586">
        <v>229.75</v>
      </c>
      <c r="E104" s="1234"/>
      <c r="F104" s="1234"/>
      <c r="G104" s="1234"/>
      <c r="H104" s="962"/>
      <c r="I104" s="962"/>
      <c r="J104" s="962"/>
      <c r="K104" s="381"/>
      <c r="L104" s="381"/>
    </row>
    <row r="105" spans="1:12" ht="27.95" customHeight="1">
      <c r="A105" s="1163"/>
      <c r="B105" s="1588" t="s">
        <v>1030</v>
      </c>
      <c r="C105" s="1589">
        <v>5.7</v>
      </c>
      <c r="D105" s="1586">
        <v>124.65</v>
      </c>
      <c r="E105" s="1234"/>
      <c r="F105" s="1234"/>
      <c r="G105" s="1234"/>
      <c r="H105" s="962"/>
      <c r="I105" s="962"/>
      <c r="J105" s="962"/>
      <c r="K105" s="381"/>
      <c r="L105" s="381"/>
    </row>
    <row r="106" spans="1:12" ht="27.95" customHeight="1">
      <c r="A106" s="1163"/>
      <c r="B106" s="1588" t="s">
        <v>1031</v>
      </c>
      <c r="C106" s="1589">
        <v>7.53</v>
      </c>
      <c r="D106" s="1586">
        <v>322.01</v>
      </c>
      <c r="E106" s="1234"/>
      <c r="F106" s="1234"/>
      <c r="G106" s="1234"/>
      <c r="H106" s="962"/>
      <c r="I106" s="962"/>
      <c r="J106" s="962"/>
      <c r="K106" s="381"/>
      <c r="L106" s="381"/>
    </row>
    <row r="107" spans="1:12" ht="27.95" customHeight="1">
      <c r="A107" s="1163"/>
      <c r="B107" s="1862" t="s">
        <v>66</v>
      </c>
      <c r="C107" s="1121">
        <v>7.43</v>
      </c>
      <c r="D107" s="1863">
        <v>240.6</v>
      </c>
      <c r="E107" s="1234"/>
      <c r="F107" s="1234"/>
      <c r="G107" s="1234"/>
      <c r="H107" s="247"/>
      <c r="I107" s="247"/>
      <c r="J107" s="247"/>
      <c r="K107" s="381"/>
      <c r="L107" s="381"/>
    </row>
    <row r="108" spans="1:12" ht="27.95" customHeight="1">
      <c r="A108" s="395"/>
      <c r="B108" s="1585" t="s">
        <v>1083</v>
      </c>
      <c r="C108" s="1125"/>
      <c r="D108" s="1586"/>
      <c r="E108" s="411" t="s">
        <v>24</v>
      </c>
      <c r="F108" s="418" t="s">
        <v>43</v>
      </c>
      <c r="G108" s="411" t="s">
        <v>44</v>
      </c>
      <c r="H108" s="247"/>
      <c r="I108" s="247"/>
      <c r="J108" s="247"/>
      <c r="K108" s="381"/>
      <c r="L108" s="381"/>
    </row>
    <row r="109" spans="1:12" ht="27.95" customHeight="1">
      <c r="A109" s="395"/>
      <c r="B109" s="1585" t="s">
        <v>1084</v>
      </c>
      <c r="C109" s="1125"/>
      <c r="D109" s="1586"/>
      <c r="E109" s="411" t="s">
        <v>45</v>
      </c>
      <c r="F109" s="412"/>
      <c r="G109" s="413" t="s">
        <v>46</v>
      </c>
      <c r="H109" s="247"/>
      <c r="I109" s="247"/>
      <c r="J109" s="247"/>
      <c r="K109" s="381"/>
      <c r="L109" s="381"/>
    </row>
    <row r="110" spans="1:12" ht="27.95" customHeight="1">
      <c r="A110" s="1163"/>
      <c r="B110" s="1588" t="s">
        <v>1029</v>
      </c>
      <c r="C110" s="1589" t="s">
        <v>1032</v>
      </c>
      <c r="D110" s="1586" t="s">
        <v>1088</v>
      </c>
      <c r="E110" s="411" t="s">
        <v>44</v>
      </c>
      <c r="F110" s="412"/>
      <c r="G110" s="413"/>
      <c r="H110" s="247">
        <v>0</v>
      </c>
      <c r="I110" s="247">
        <v>0</v>
      </c>
      <c r="J110" s="247">
        <f>SUM(H110:I110)</f>
        <v>0</v>
      </c>
      <c r="K110" s="381"/>
      <c r="L110" s="381"/>
    </row>
    <row r="111" spans="1:12" ht="27.95" customHeight="1">
      <c r="A111" s="1163"/>
      <c r="B111" s="1588" t="s">
        <v>1030</v>
      </c>
      <c r="C111" s="1589" t="s">
        <v>1033</v>
      </c>
      <c r="D111" s="1586" t="s">
        <v>1088</v>
      </c>
      <c r="E111" s="411"/>
      <c r="F111" s="412"/>
      <c r="G111" s="413"/>
      <c r="H111" s="247">
        <v>0</v>
      </c>
      <c r="I111" s="247">
        <v>0</v>
      </c>
      <c r="J111" s="247">
        <f t="shared" ref="J111:J112" si="18">SUM(H111:I111)</f>
        <v>0</v>
      </c>
      <c r="K111" s="381"/>
      <c r="L111" s="381"/>
    </row>
    <row r="112" spans="1:12" ht="27.95" customHeight="1">
      <c r="A112" s="1163"/>
      <c r="B112" s="1588" t="s">
        <v>1031</v>
      </c>
      <c r="C112" s="1589" t="s">
        <v>1034</v>
      </c>
      <c r="D112" s="1586" t="s">
        <v>1088</v>
      </c>
      <c r="E112" s="1234"/>
      <c r="F112" s="1234"/>
      <c r="G112" s="1234"/>
      <c r="H112" s="247">
        <v>0</v>
      </c>
      <c r="I112" s="247">
        <v>0</v>
      </c>
      <c r="J112" s="247">
        <f t="shared" si="18"/>
        <v>0</v>
      </c>
      <c r="K112" s="381"/>
      <c r="L112" s="381"/>
    </row>
    <row r="113" spans="1:12" ht="27.95" customHeight="1">
      <c r="A113" s="1163"/>
      <c r="B113" s="1588" t="s">
        <v>66</v>
      </c>
      <c r="C113" s="1183" t="s">
        <v>1323</v>
      </c>
      <c r="D113" s="1586" t="s">
        <v>1088</v>
      </c>
      <c r="E113" s="1234"/>
      <c r="F113" s="1234"/>
      <c r="G113" s="1234"/>
      <c r="H113" s="247">
        <v>0</v>
      </c>
      <c r="I113" s="247">
        <v>0</v>
      </c>
      <c r="J113" s="247">
        <f t="shared" ref="J113" si="19">SUM(H113:I113)</f>
        <v>0</v>
      </c>
      <c r="K113" s="381"/>
      <c r="L113" s="381"/>
    </row>
    <row r="114" spans="1:12" ht="27.95" customHeight="1">
      <c r="A114" s="1163"/>
      <c r="B114" s="1588"/>
      <c r="C114" s="1183"/>
      <c r="D114" s="1586"/>
      <c r="E114" s="1234"/>
      <c r="F114" s="1234"/>
      <c r="G114" s="1234"/>
      <c r="H114" s="247"/>
      <c r="I114" s="247"/>
      <c r="J114" s="247"/>
      <c r="K114" s="381"/>
      <c r="L114" s="381"/>
    </row>
    <row r="115" spans="1:12" ht="27.95" customHeight="1">
      <c r="A115" s="395"/>
      <c r="B115" s="1585" t="s">
        <v>1035</v>
      </c>
      <c r="C115" s="1125"/>
      <c r="D115" s="1586"/>
      <c r="E115" s="411" t="s">
        <v>24</v>
      </c>
      <c r="F115" s="418" t="s">
        <v>43</v>
      </c>
      <c r="G115" s="411" t="s">
        <v>44</v>
      </c>
      <c r="H115" s="962"/>
      <c r="I115" s="962"/>
      <c r="J115" s="962"/>
      <c r="K115" s="381"/>
      <c r="L115" s="381"/>
    </row>
    <row r="116" spans="1:12" ht="27.95" customHeight="1">
      <c r="A116" s="1163"/>
      <c r="B116" s="1588" t="s">
        <v>1029</v>
      </c>
      <c r="C116" s="1183">
        <v>1</v>
      </c>
      <c r="D116" s="1586"/>
      <c r="E116" s="411" t="s">
        <v>45</v>
      </c>
      <c r="F116" s="412"/>
      <c r="G116" s="413" t="s">
        <v>46</v>
      </c>
      <c r="H116" s="962">
        <v>0.14799999999999999</v>
      </c>
      <c r="I116" s="962">
        <v>0</v>
      </c>
      <c r="J116" s="962">
        <f>SUM(H116:I116)</f>
        <v>0.14799999999999999</v>
      </c>
      <c r="K116" s="381"/>
      <c r="L116" s="381"/>
    </row>
    <row r="117" spans="1:12" ht="27.95" customHeight="1">
      <c r="A117" s="1163"/>
      <c r="B117" s="1588" t="s">
        <v>1030</v>
      </c>
      <c r="C117" s="1183">
        <v>1</v>
      </c>
      <c r="D117" s="1586"/>
      <c r="E117" s="411" t="s">
        <v>44</v>
      </c>
      <c r="F117" s="412"/>
      <c r="G117" s="413"/>
      <c r="H117" s="962">
        <v>0.14799999999999999</v>
      </c>
      <c r="I117" s="962">
        <v>0</v>
      </c>
      <c r="J117" s="962">
        <f t="shared" ref="J117:J119" si="20">SUM(H117:I117)</f>
        <v>0.14799999999999999</v>
      </c>
      <c r="K117" s="381"/>
      <c r="L117" s="381"/>
    </row>
    <row r="118" spans="1:12" ht="27.95" customHeight="1">
      <c r="A118" s="1163"/>
      <c r="B118" s="1588" t="s">
        <v>1031</v>
      </c>
      <c r="C118" s="1183">
        <v>1</v>
      </c>
      <c r="D118" s="1586"/>
      <c r="E118" s="1234"/>
      <c r="F118" s="1234"/>
      <c r="G118" s="1234"/>
      <c r="H118" s="962">
        <v>0.14799999999999999</v>
      </c>
      <c r="I118" s="962">
        <v>0</v>
      </c>
      <c r="J118" s="962">
        <f t="shared" si="20"/>
        <v>0.14799999999999999</v>
      </c>
      <c r="K118" s="381"/>
      <c r="L118" s="381"/>
    </row>
    <row r="119" spans="1:12" ht="27.95" customHeight="1">
      <c r="A119" s="1163"/>
      <c r="B119" s="1588" t="s">
        <v>66</v>
      </c>
      <c r="C119" s="1183">
        <v>1</v>
      </c>
      <c r="D119" s="1586"/>
      <c r="E119" s="1234"/>
      <c r="F119" s="1234"/>
      <c r="G119" s="1234"/>
      <c r="H119" s="962">
        <f>H116+H117+H118</f>
        <v>0.44399999999999995</v>
      </c>
      <c r="I119" s="962">
        <v>0</v>
      </c>
      <c r="J119" s="962">
        <f t="shared" si="20"/>
        <v>0.44399999999999995</v>
      </c>
      <c r="K119" s="381"/>
      <c r="L119" s="381"/>
    </row>
    <row r="120" spans="1:12" ht="27.75" customHeight="1">
      <c r="A120" s="2119"/>
      <c r="B120" s="2120"/>
      <c r="C120" s="2121"/>
      <c r="D120" s="2122"/>
      <c r="E120" s="2123"/>
      <c r="F120" s="2123"/>
      <c r="G120" s="2123"/>
      <c r="H120" s="442"/>
      <c r="I120" s="442"/>
      <c r="J120" s="442"/>
      <c r="K120" s="381"/>
      <c r="L120" s="381"/>
    </row>
    <row r="121" spans="1:12" ht="27.95" customHeight="1">
      <c r="A121" s="1129" t="s">
        <v>623</v>
      </c>
      <c r="B121" s="2124" t="s">
        <v>1036</v>
      </c>
      <c r="C121" s="2125"/>
      <c r="D121" s="2126"/>
      <c r="E121" s="1869" t="s">
        <v>24</v>
      </c>
      <c r="F121" s="2109" t="s">
        <v>43</v>
      </c>
      <c r="G121" s="1869" t="s">
        <v>44</v>
      </c>
      <c r="H121" s="443"/>
      <c r="I121" s="443"/>
      <c r="J121" s="443"/>
      <c r="K121" s="381"/>
      <c r="L121" s="381"/>
    </row>
    <row r="122" spans="1:12" ht="27.95" customHeight="1">
      <c r="A122" s="1130" t="s">
        <v>624</v>
      </c>
      <c r="B122" s="1588" t="s">
        <v>1029</v>
      </c>
      <c r="C122" s="1183">
        <v>1</v>
      </c>
      <c r="D122" s="1586"/>
      <c r="E122" s="411" t="s">
        <v>45</v>
      </c>
      <c r="F122" s="412"/>
      <c r="G122" s="413" t="s">
        <v>46</v>
      </c>
      <c r="H122" s="247">
        <v>0</v>
      </c>
      <c r="I122" s="247">
        <v>0</v>
      </c>
      <c r="J122" s="247">
        <f>SUM(H122:I122)</f>
        <v>0</v>
      </c>
      <c r="K122" s="381"/>
      <c r="L122" s="381"/>
    </row>
    <row r="123" spans="1:12" ht="27.95" customHeight="1">
      <c r="A123" s="1130" t="s">
        <v>679</v>
      </c>
      <c r="B123" s="1588" t="s">
        <v>1030</v>
      </c>
      <c r="C123" s="1183">
        <v>1</v>
      </c>
      <c r="D123" s="1586"/>
      <c r="E123" s="411" t="s">
        <v>44</v>
      </c>
      <c r="F123" s="412"/>
      <c r="G123" s="413"/>
      <c r="H123" s="247">
        <v>0</v>
      </c>
      <c r="I123" s="247">
        <v>0</v>
      </c>
      <c r="J123" s="247">
        <f t="shared" ref="J123:J124" si="21">SUM(H123:I123)</f>
        <v>0</v>
      </c>
      <c r="K123" s="381"/>
      <c r="L123" s="381"/>
    </row>
    <row r="124" spans="1:12" ht="27.95" customHeight="1">
      <c r="A124" s="1163"/>
      <c r="B124" s="1588" t="s">
        <v>1031</v>
      </c>
      <c r="C124" s="1183">
        <v>1</v>
      </c>
      <c r="D124" s="1586"/>
      <c r="E124" s="1234"/>
      <c r="F124" s="1234"/>
      <c r="G124" s="1234"/>
      <c r="H124" s="247">
        <v>0</v>
      </c>
      <c r="I124" s="247">
        <v>0</v>
      </c>
      <c r="J124" s="247">
        <f t="shared" si="21"/>
        <v>0</v>
      </c>
      <c r="K124" s="381"/>
      <c r="L124" s="381"/>
    </row>
    <row r="125" spans="1:12" ht="27.95" customHeight="1">
      <c r="A125" s="1590"/>
      <c r="B125" s="1588" t="s">
        <v>66</v>
      </c>
      <c r="C125" s="1183">
        <v>1</v>
      </c>
      <c r="D125" s="1591"/>
      <c r="E125" s="1234"/>
      <c r="F125" s="1234"/>
      <c r="G125" s="1234"/>
      <c r="H125" s="247">
        <v>0</v>
      </c>
      <c r="I125" s="247">
        <v>0</v>
      </c>
      <c r="J125" s="247">
        <f t="shared" ref="J125" si="22">SUM(H125:I125)</f>
        <v>0</v>
      </c>
      <c r="K125" s="381"/>
      <c r="L125" s="381"/>
    </row>
    <row r="126" spans="1:12" ht="27.95" customHeight="1">
      <c r="A126" s="395"/>
      <c r="B126" s="1585" t="s">
        <v>1087</v>
      </c>
      <c r="C126" s="1125"/>
      <c r="D126" s="1586"/>
      <c r="E126" s="411" t="s">
        <v>24</v>
      </c>
      <c r="F126" s="418" t="s">
        <v>43</v>
      </c>
      <c r="G126" s="411" t="s">
        <v>44</v>
      </c>
      <c r="H126" s="247"/>
      <c r="I126" s="247"/>
      <c r="J126" s="247"/>
      <c r="K126" s="381"/>
      <c r="L126" s="381"/>
    </row>
    <row r="127" spans="1:12" ht="27.95" customHeight="1">
      <c r="A127" s="395"/>
      <c r="B127" s="1585" t="s">
        <v>1086</v>
      </c>
      <c r="C127" s="1125"/>
      <c r="D127" s="1586"/>
      <c r="E127" s="411" t="s">
        <v>45</v>
      </c>
      <c r="F127" s="412"/>
      <c r="G127" s="413" t="s">
        <v>46</v>
      </c>
      <c r="H127" s="247"/>
      <c r="I127" s="247"/>
      <c r="J127" s="247"/>
      <c r="K127" s="381"/>
      <c r="L127" s="381"/>
    </row>
    <row r="128" spans="1:12" ht="27.95" customHeight="1">
      <c r="A128" s="1163"/>
      <c r="B128" s="1588" t="s">
        <v>1029</v>
      </c>
      <c r="C128" s="1183">
        <v>1</v>
      </c>
      <c r="D128" s="1586"/>
      <c r="E128" s="411" t="s">
        <v>44</v>
      </c>
      <c r="F128" s="412"/>
      <c r="G128" s="413"/>
      <c r="H128" s="247">
        <v>0</v>
      </c>
      <c r="I128" s="247">
        <v>0</v>
      </c>
      <c r="J128" s="247">
        <f>SUM(H128:I128)</f>
        <v>0</v>
      </c>
      <c r="K128" s="381"/>
      <c r="L128" s="381"/>
    </row>
    <row r="129" spans="1:12" ht="27.95" customHeight="1">
      <c r="A129" s="1163"/>
      <c r="B129" s="1588" t="s">
        <v>1030</v>
      </c>
      <c r="C129" s="1183">
        <v>1</v>
      </c>
      <c r="D129" s="1586"/>
      <c r="E129" s="411"/>
      <c r="F129" s="412"/>
      <c r="G129" s="413"/>
      <c r="H129" s="247">
        <v>0</v>
      </c>
      <c r="I129" s="247">
        <v>0</v>
      </c>
      <c r="J129" s="247">
        <f t="shared" ref="J129:J130" si="23">SUM(H129:I129)</f>
        <v>0</v>
      </c>
      <c r="K129" s="381"/>
      <c r="L129" s="381"/>
    </row>
    <row r="130" spans="1:12" ht="27.95" customHeight="1">
      <c r="A130" s="1163"/>
      <c r="B130" s="1588" t="s">
        <v>1031</v>
      </c>
      <c r="C130" s="1183">
        <v>1</v>
      </c>
      <c r="D130" s="1586"/>
      <c r="E130" s="1234"/>
      <c r="F130" s="1234"/>
      <c r="G130" s="1234"/>
      <c r="H130" s="247">
        <v>0</v>
      </c>
      <c r="I130" s="247">
        <v>0</v>
      </c>
      <c r="J130" s="247">
        <f t="shared" si="23"/>
        <v>0</v>
      </c>
      <c r="K130" s="381"/>
      <c r="L130" s="381"/>
    </row>
    <row r="131" spans="1:12" ht="27.95" customHeight="1">
      <c r="A131" s="1163"/>
      <c r="B131" s="1588" t="s">
        <v>66</v>
      </c>
      <c r="C131" s="1183">
        <v>1</v>
      </c>
      <c r="D131" s="1586"/>
      <c r="E131" s="1234"/>
      <c r="F131" s="1234"/>
      <c r="G131" s="1234"/>
      <c r="H131" s="247">
        <v>0</v>
      </c>
      <c r="I131" s="247">
        <v>0</v>
      </c>
      <c r="J131" s="247">
        <f t="shared" ref="J131" si="24">SUM(H131:I131)</f>
        <v>0</v>
      </c>
      <c r="K131" s="381"/>
      <c r="L131" s="381"/>
    </row>
    <row r="132" spans="1:12" ht="27.95" customHeight="1">
      <c r="A132" s="395"/>
      <c r="B132" s="1585" t="s">
        <v>1037</v>
      </c>
      <c r="C132" s="1125"/>
      <c r="D132" s="1586"/>
      <c r="E132" s="411" t="s">
        <v>24</v>
      </c>
      <c r="F132" s="418" t="s">
        <v>43</v>
      </c>
      <c r="G132" s="411" t="s">
        <v>44</v>
      </c>
      <c r="H132" s="247"/>
      <c r="I132" s="247"/>
      <c r="J132" s="247"/>
      <c r="K132" s="381"/>
      <c r="L132" s="381"/>
    </row>
    <row r="133" spans="1:12" ht="27.95" customHeight="1">
      <c r="A133" s="1163"/>
      <c r="B133" s="1588" t="s">
        <v>1029</v>
      </c>
      <c r="C133" s="1183">
        <v>1</v>
      </c>
      <c r="D133" s="1586"/>
      <c r="E133" s="411" t="s">
        <v>45</v>
      </c>
      <c r="F133" s="412"/>
      <c r="G133" s="413" t="s">
        <v>46</v>
      </c>
      <c r="H133" s="247">
        <v>0</v>
      </c>
      <c r="I133" s="247">
        <v>0</v>
      </c>
      <c r="J133" s="247">
        <f>SUM(H133:I133)</f>
        <v>0</v>
      </c>
      <c r="K133" s="381"/>
      <c r="L133" s="381"/>
    </row>
    <row r="134" spans="1:12" ht="27.95" customHeight="1">
      <c r="A134" s="1163"/>
      <c r="B134" s="1588" t="s">
        <v>1030</v>
      </c>
      <c r="C134" s="1183">
        <v>1</v>
      </c>
      <c r="D134" s="1586"/>
      <c r="E134" s="411" t="s">
        <v>44</v>
      </c>
      <c r="F134" s="412"/>
      <c r="G134" s="413"/>
      <c r="H134" s="247">
        <v>0</v>
      </c>
      <c r="I134" s="247">
        <v>0</v>
      </c>
      <c r="J134" s="247">
        <f t="shared" ref="J134:J136" si="25">SUM(H134:I134)</f>
        <v>0</v>
      </c>
      <c r="K134" s="381"/>
      <c r="L134" s="381"/>
    </row>
    <row r="135" spans="1:12" ht="27.95" customHeight="1">
      <c r="A135" s="1163"/>
      <c r="B135" s="1588" t="s">
        <v>1031</v>
      </c>
      <c r="C135" s="1183">
        <v>1</v>
      </c>
      <c r="D135" s="1586"/>
      <c r="E135" s="1234"/>
      <c r="F135" s="1234"/>
      <c r="G135" s="1234"/>
      <c r="H135" s="247">
        <v>0</v>
      </c>
      <c r="I135" s="247">
        <v>0</v>
      </c>
      <c r="J135" s="247">
        <f t="shared" si="25"/>
        <v>0</v>
      </c>
      <c r="K135" s="381"/>
      <c r="L135" s="381"/>
    </row>
    <row r="136" spans="1:12" ht="27.95" customHeight="1">
      <c r="A136" s="397"/>
      <c r="B136" s="1588" t="s">
        <v>66</v>
      </c>
      <c r="C136" s="1183">
        <v>1</v>
      </c>
      <c r="D136" s="1586"/>
      <c r="E136" s="1234"/>
      <c r="F136" s="1234"/>
      <c r="G136" s="1234"/>
      <c r="H136" s="247">
        <v>0</v>
      </c>
      <c r="I136" s="247">
        <v>0</v>
      </c>
      <c r="J136" s="247">
        <f t="shared" si="25"/>
        <v>0</v>
      </c>
      <c r="K136" s="381"/>
      <c r="L136" s="381"/>
    </row>
    <row r="137" spans="1:12" ht="27.95" customHeight="1">
      <c r="A137" s="395"/>
      <c r="B137" s="1585" t="s">
        <v>1038</v>
      </c>
      <c r="C137" s="1125"/>
      <c r="D137" s="1586"/>
      <c r="E137" s="411" t="s">
        <v>24</v>
      </c>
      <c r="F137" s="418" t="s">
        <v>43</v>
      </c>
      <c r="G137" s="411" t="s">
        <v>44</v>
      </c>
      <c r="H137" s="247"/>
      <c r="I137" s="247"/>
      <c r="J137" s="247"/>
      <c r="K137" s="381"/>
      <c r="L137" s="381"/>
    </row>
    <row r="138" spans="1:12" ht="27.95" customHeight="1">
      <c r="A138" s="1163"/>
      <c r="B138" s="1588" t="s">
        <v>1029</v>
      </c>
      <c r="C138" s="1589" t="s">
        <v>1032</v>
      </c>
      <c r="D138" s="1586" t="s">
        <v>1226</v>
      </c>
      <c r="E138" s="411" t="s">
        <v>45</v>
      </c>
      <c r="F138" s="412"/>
      <c r="G138" s="413" t="s">
        <v>46</v>
      </c>
      <c r="H138" s="247">
        <v>0</v>
      </c>
      <c r="I138" s="247">
        <v>0</v>
      </c>
      <c r="J138" s="247">
        <f>SUM(H138:I138)</f>
        <v>0</v>
      </c>
      <c r="K138" s="381"/>
      <c r="L138" s="381"/>
    </row>
    <row r="139" spans="1:12" ht="27.95" customHeight="1">
      <c r="A139" s="1163"/>
      <c r="B139" s="1588" t="s">
        <v>1030</v>
      </c>
      <c r="C139" s="1589" t="s">
        <v>1033</v>
      </c>
      <c r="D139" s="1586" t="s">
        <v>1226</v>
      </c>
      <c r="E139" s="411" t="s">
        <v>44</v>
      </c>
      <c r="F139" s="412"/>
      <c r="G139" s="413"/>
      <c r="H139" s="247">
        <v>0</v>
      </c>
      <c r="I139" s="247">
        <v>0</v>
      </c>
      <c r="J139" s="247">
        <f t="shared" ref="J139:J140" si="26">SUM(H139:I139)</f>
        <v>0</v>
      </c>
      <c r="K139" s="381"/>
      <c r="L139" s="381"/>
    </row>
    <row r="140" spans="1:12" ht="27.95" customHeight="1">
      <c r="A140" s="1163"/>
      <c r="B140" s="1588" t="s">
        <v>1031</v>
      </c>
      <c r="C140" s="1589" t="s">
        <v>1034</v>
      </c>
      <c r="D140" s="1586" t="s">
        <v>1226</v>
      </c>
      <c r="E140" s="1234"/>
      <c r="F140" s="1234"/>
      <c r="G140" s="1234"/>
      <c r="H140" s="247">
        <v>0</v>
      </c>
      <c r="I140" s="247">
        <v>0</v>
      </c>
      <c r="J140" s="247">
        <f t="shared" si="26"/>
        <v>0</v>
      </c>
      <c r="K140" s="381"/>
      <c r="L140" s="381"/>
    </row>
    <row r="141" spans="1:12" ht="27.95" customHeight="1">
      <c r="A141" s="1163"/>
      <c r="B141" s="1588" t="s">
        <v>66</v>
      </c>
      <c r="C141" s="1183" t="s">
        <v>1323</v>
      </c>
      <c r="D141" s="1586" t="s">
        <v>1088</v>
      </c>
      <c r="E141" s="1234"/>
      <c r="F141" s="1234"/>
      <c r="G141" s="1234"/>
      <c r="H141" s="247">
        <v>0</v>
      </c>
      <c r="I141" s="247">
        <v>0</v>
      </c>
      <c r="J141" s="247">
        <f t="shared" ref="J141" si="27">SUM(H141:I141)</f>
        <v>0</v>
      </c>
      <c r="K141" s="381"/>
      <c r="L141" s="381"/>
    </row>
    <row r="142" spans="1:12" ht="27.95" customHeight="1">
      <c r="A142" s="397"/>
      <c r="B142" s="398"/>
      <c r="C142" s="1475"/>
      <c r="D142" s="1476"/>
      <c r="E142" s="392"/>
      <c r="F142" s="392"/>
      <c r="G142" s="392"/>
      <c r="H142" s="247"/>
      <c r="I142" s="247"/>
      <c r="J142" s="247"/>
      <c r="K142" s="381"/>
      <c r="L142" s="381"/>
    </row>
    <row r="143" spans="1:12" ht="27.95" customHeight="1">
      <c r="A143" s="397"/>
      <c r="B143" s="417" t="s">
        <v>1077</v>
      </c>
      <c r="C143" s="612"/>
      <c r="D143" s="1920"/>
      <c r="E143" s="392" t="s">
        <v>24</v>
      </c>
      <c r="F143" s="392" t="s">
        <v>224</v>
      </c>
      <c r="G143" s="392" t="s">
        <v>44</v>
      </c>
      <c r="H143" s="992"/>
      <c r="I143" s="990"/>
      <c r="J143" s="991"/>
      <c r="K143" s="381"/>
      <c r="L143" s="381"/>
    </row>
    <row r="144" spans="1:12" ht="27.95" customHeight="1">
      <c r="A144" s="397"/>
      <c r="B144" s="1918" t="s">
        <v>412</v>
      </c>
      <c r="C144" s="612"/>
      <c r="D144" s="1920"/>
      <c r="E144" s="392" t="s">
        <v>45</v>
      </c>
      <c r="F144" s="334"/>
      <c r="G144" s="333" t="s">
        <v>46</v>
      </c>
      <c r="H144" s="992"/>
      <c r="I144" s="990"/>
      <c r="J144" s="991"/>
      <c r="K144" s="381"/>
      <c r="L144" s="381"/>
    </row>
    <row r="145" spans="1:12" ht="27.95" customHeight="1">
      <c r="A145" s="397"/>
      <c r="B145" s="1918" t="s">
        <v>413</v>
      </c>
      <c r="C145" s="612"/>
      <c r="D145" s="1920"/>
      <c r="E145" s="392" t="s">
        <v>44</v>
      </c>
      <c r="F145" s="334"/>
      <c r="G145" s="333"/>
      <c r="H145" s="992"/>
      <c r="I145" s="990"/>
      <c r="J145" s="991"/>
      <c r="K145" s="381"/>
      <c r="L145" s="381"/>
    </row>
    <row r="146" spans="1:12" ht="27.95" customHeight="1">
      <c r="A146" s="397"/>
      <c r="B146" s="1918" t="s">
        <v>429</v>
      </c>
      <c r="C146" s="612"/>
      <c r="D146" s="1920"/>
      <c r="E146" s="392"/>
      <c r="F146" s="334"/>
      <c r="G146" s="333"/>
      <c r="H146" s="992"/>
      <c r="I146" s="990"/>
      <c r="J146" s="991"/>
      <c r="K146" s="381"/>
      <c r="L146" s="381"/>
    </row>
    <row r="147" spans="1:12" ht="27.95" customHeight="1">
      <c r="A147" s="397"/>
      <c r="B147" s="1921" t="s">
        <v>102</v>
      </c>
      <c r="C147" s="96"/>
      <c r="D147" s="1914"/>
      <c r="E147" s="292"/>
      <c r="F147" s="292"/>
      <c r="G147" s="402"/>
      <c r="H147" s="962">
        <v>0.14799999999999999</v>
      </c>
      <c r="I147" s="962">
        <v>0</v>
      </c>
      <c r="J147" s="962">
        <f>SUM(H147:I147)</f>
        <v>0.14799999999999999</v>
      </c>
      <c r="K147" s="381"/>
      <c r="L147" s="381"/>
    </row>
    <row r="148" spans="1:12" ht="27.95" customHeight="1">
      <c r="A148" s="397"/>
      <c r="B148" s="1921" t="s">
        <v>82</v>
      </c>
      <c r="C148" s="1913" t="s">
        <v>607</v>
      </c>
      <c r="D148" s="1914"/>
      <c r="E148" s="292"/>
      <c r="F148" s="292"/>
      <c r="G148" s="402"/>
      <c r="H148" s="962">
        <v>0.14799999999999999</v>
      </c>
      <c r="I148" s="962">
        <v>0</v>
      </c>
      <c r="J148" s="962">
        <f t="shared" ref="J148:J150" si="28">SUM(H148:I148)</f>
        <v>0.14799999999999999</v>
      </c>
      <c r="K148" s="381"/>
      <c r="L148" s="381"/>
    </row>
    <row r="149" spans="1:12" ht="27.95" customHeight="1">
      <c r="A149" s="397"/>
      <c r="B149" s="1921" t="s">
        <v>58</v>
      </c>
      <c r="C149" s="136"/>
      <c r="D149" s="1914"/>
      <c r="E149" s="292"/>
      <c r="F149" s="292"/>
      <c r="G149" s="402"/>
      <c r="H149" s="962">
        <v>0.14799999999999999</v>
      </c>
      <c r="I149" s="962">
        <v>0</v>
      </c>
      <c r="J149" s="962">
        <f t="shared" si="28"/>
        <v>0.14799999999999999</v>
      </c>
      <c r="K149" s="381"/>
      <c r="L149" s="407"/>
    </row>
    <row r="150" spans="1:12" ht="27.95" customHeight="1">
      <c r="A150" s="2098"/>
      <c r="B150" s="2127" t="s">
        <v>66</v>
      </c>
      <c r="C150" s="2128"/>
      <c r="D150" s="2129"/>
      <c r="E150" s="306"/>
      <c r="F150" s="306"/>
      <c r="G150" s="2130"/>
      <c r="H150" s="1973">
        <f>SUM(H147:H149)</f>
        <v>0.44399999999999995</v>
      </c>
      <c r="I150" s="1973">
        <f t="shared" ref="I150" si="29">SUM(I147:I149)</f>
        <v>0</v>
      </c>
      <c r="J150" s="1973">
        <f t="shared" si="28"/>
        <v>0.44399999999999995</v>
      </c>
      <c r="K150" s="381"/>
      <c r="L150" s="407"/>
    </row>
    <row r="151" spans="1:12" ht="27.95" customHeight="1">
      <c r="A151" s="1129" t="s">
        <v>623</v>
      </c>
      <c r="B151" s="2537" t="s">
        <v>702</v>
      </c>
      <c r="C151" s="2538"/>
      <c r="D151" s="2539"/>
      <c r="E151" s="2131" t="s">
        <v>24</v>
      </c>
      <c r="F151" s="2132" t="s">
        <v>638</v>
      </c>
      <c r="G151" s="389" t="s">
        <v>44</v>
      </c>
      <c r="H151" s="443"/>
      <c r="I151" s="443"/>
      <c r="J151" s="443"/>
      <c r="K151" s="381"/>
      <c r="L151" s="381"/>
    </row>
    <row r="152" spans="1:12" ht="27.95" customHeight="1">
      <c r="A152" s="1130" t="s">
        <v>624</v>
      </c>
      <c r="B152" s="1915" t="s">
        <v>1039</v>
      </c>
      <c r="C152" s="628"/>
      <c r="D152" s="629"/>
      <c r="E152" s="426" t="s">
        <v>45</v>
      </c>
      <c r="F152" s="427"/>
      <c r="G152" s="333" t="s">
        <v>46</v>
      </c>
      <c r="H152" s="247"/>
      <c r="I152" s="247"/>
      <c r="J152" s="247"/>
      <c r="K152" s="381"/>
      <c r="L152" s="381"/>
    </row>
    <row r="153" spans="1:12" ht="27.95" customHeight="1">
      <c r="A153" s="1130" t="s">
        <v>679</v>
      </c>
      <c r="B153" s="1151" t="s">
        <v>219</v>
      </c>
      <c r="C153" s="1152" t="s">
        <v>635</v>
      </c>
      <c r="D153" s="1886" t="s">
        <v>636</v>
      </c>
      <c r="E153" s="426" t="s">
        <v>44</v>
      </c>
      <c r="F153" s="426"/>
      <c r="G153" s="426"/>
      <c r="H153" s="962">
        <v>2.4E-2</v>
      </c>
      <c r="I153" s="962">
        <v>0</v>
      </c>
      <c r="J153" s="962">
        <f>SUM(H153:I153)</f>
        <v>2.4E-2</v>
      </c>
      <c r="K153" s="381"/>
      <c r="L153" s="381"/>
    </row>
    <row r="154" spans="1:12" ht="27.95" customHeight="1">
      <c r="A154" s="1130"/>
      <c r="B154" s="1151" t="s">
        <v>213</v>
      </c>
      <c r="C154" s="1152" t="s">
        <v>635</v>
      </c>
      <c r="D154" s="1886" t="s">
        <v>637</v>
      </c>
      <c r="E154" s="426"/>
      <c r="F154" s="428"/>
      <c r="G154" s="429"/>
      <c r="H154" s="962">
        <v>2.4E-2</v>
      </c>
      <c r="I154" s="962">
        <v>0</v>
      </c>
      <c r="J154" s="962">
        <f t="shared" ref="J154:J156" si="30">SUM(H154:I154)</f>
        <v>2.4E-2</v>
      </c>
      <c r="K154" s="381"/>
      <c r="L154" s="381"/>
    </row>
    <row r="155" spans="1:12" ht="27.95" customHeight="1">
      <c r="A155" s="1130"/>
      <c r="B155" s="1151" t="s">
        <v>69</v>
      </c>
      <c r="C155" s="1152" t="s">
        <v>635</v>
      </c>
      <c r="D155" s="1886" t="s">
        <v>636</v>
      </c>
      <c r="E155" s="430"/>
      <c r="F155" s="431"/>
      <c r="G155" s="432"/>
      <c r="H155" s="962">
        <v>2.4E-2</v>
      </c>
      <c r="I155" s="962">
        <v>0</v>
      </c>
      <c r="J155" s="962">
        <f t="shared" si="30"/>
        <v>2.4E-2</v>
      </c>
      <c r="K155" s="381"/>
      <c r="L155" s="381"/>
    </row>
    <row r="156" spans="1:12" ht="27.95" customHeight="1">
      <c r="A156" s="1130"/>
      <c r="B156" s="1151" t="s">
        <v>66</v>
      </c>
      <c r="C156" s="1152" t="s">
        <v>635</v>
      </c>
      <c r="D156" s="1886" t="s">
        <v>636</v>
      </c>
      <c r="E156" s="430"/>
      <c r="F156" s="431"/>
      <c r="G156" s="432"/>
      <c r="H156" s="962">
        <f>SUM(H153:H155)</f>
        <v>7.2000000000000008E-2</v>
      </c>
      <c r="I156" s="962">
        <f t="shared" ref="I156" si="31">SUM(I153:I155)</f>
        <v>0</v>
      </c>
      <c r="J156" s="962">
        <f t="shared" si="30"/>
        <v>7.2000000000000008E-2</v>
      </c>
      <c r="K156" s="381"/>
      <c r="L156" s="381"/>
    </row>
    <row r="157" spans="1:12" ht="27.95" customHeight="1">
      <c r="A157" s="1130"/>
      <c r="B157" s="1151" t="s">
        <v>1040</v>
      </c>
      <c r="C157" s="631"/>
      <c r="D157" s="1934"/>
      <c r="E157" s="430"/>
      <c r="F157" s="431"/>
      <c r="G157" s="432"/>
      <c r="H157" s="247"/>
      <c r="I157" s="247"/>
      <c r="J157" s="247"/>
      <c r="K157" s="49"/>
      <c r="L157" s="49"/>
    </row>
    <row r="158" spans="1:12" ht="27.95" customHeight="1">
      <c r="A158" s="1130"/>
      <c r="B158" s="1151"/>
      <c r="C158" s="631"/>
      <c r="D158" s="1934"/>
      <c r="E158" s="430"/>
      <c r="F158" s="431"/>
      <c r="G158" s="432"/>
      <c r="H158" s="247"/>
      <c r="I158" s="247"/>
      <c r="J158" s="247"/>
      <c r="K158" s="49"/>
      <c r="L158" s="49"/>
    </row>
    <row r="159" spans="1:12" ht="27.95" customHeight="1">
      <c r="A159" s="1130"/>
      <c r="B159" s="1229" t="s">
        <v>1041</v>
      </c>
      <c r="C159" s="1230"/>
      <c r="D159" s="1231"/>
      <c r="E159" s="426" t="s">
        <v>24</v>
      </c>
      <c r="F159" s="427" t="s">
        <v>123</v>
      </c>
      <c r="G159" s="392" t="s">
        <v>44</v>
      </c>
      <c r="H159" s="247"/>
      <c r="I159" s="247"/>
      <c r="J159" s="247"/>
      <c r="K159" s="49"/>
      <c r="L159" s="49"/>
    </row>
    <row r="160" spans="1:12" ht="27.95" customHeight="1">
      <c r="A160" s="1130"/>
      <c r="B160" s="1860" t="s">
        <v>1042</v>
      </c>
      <c r="C160" s="1861"/>
      <c r="D160" s="1859"/>
      <c r="E160" s="426" t="s">
        <v>45</v>
      </c>
      <c r="F160" s="426"/>
      <c r="G160" s="333" t="s">
        <v>46</v>
      </c>
      <c r="H160" s="247"/>
      <c r="I160" s="247"/>
      <c r="J160" s="247"/>
      <c r="K160" s="49"/>
      <c r="L160" s="49"/>
    </row>
    <row r="161" spans="1:12" ht="27.95" customHeight="1">
      <c r="A161" s="1130"/>
      <c r="B161" s="1592" t="s">
        <v>219</v>
      </c>
      <c r="C161" s="1594">
        <v>500</v>
      </c>
      <c r="D161" s="1593" t="s">
        <v>497</v>
      </c>
      <c r="E161" s="426" t="s">
        <v>44</v>
      </c>
      <c r="F161" s="428"/>
      <c r="G161" s="429"/>
      <c r="H161" s="962">
        <v>5.2999999999999999E-2</v>
      </c>
      <c r="I161" s="962">
        <v>0</v>
      </c>
      <c r="J161" s="962">
        <f>SUM(H161:I161)</f>
        <v>5.2999999999999999E-2</v>
      </c>
      <c r="K161" s="49"/>
      <c r="L161" s="49"/>
    </row>
    <row r="162" spans="1:12" ht="27.95" customHeight="1">
      <c r="A162" s="1130"/>
      <c r="B162" s="1592" t="s">
        <v>213</v>
      </c>
      <c r="C162" s="1594">
        <v>500</v>
      </c>
      <c r="D162" s="1593" t="s">
        <v>497</v>
      </c>
      <c r="E162" s="430"/>
      <c r="F162" s="431"/>
      <c r="G162" s="432"/>
      <c r="H162" s="962">
        <v>5.2999999999999999E-2</v>
      </c>
      <c r="I162" s="962">
        <v>0</v>
      </c>
      <c r="J162" s="962">
        <f t="shared" ref="J162:J164" si="32">SUM(H162:I162)</f>
        <v>5.2999999999999999E-2</v>
      </c>
      <c r="K162" s="49"/>
      <c r="L162" s="49"/>
    </row>
    <row r="163" spans="1:12" ht="27.95" customHeight="1">
      <c r="A163" s="1130"/>
      <c r="B163" s="1592" t="s">
        <v>69</v>
      </c>
      <c r="C163" s="1594">
        <v>500</v>
      </c>
      <c r="D163" s="1593" t="s">
        <v>497</v>
      </c>
      <c r="E163" s="430"/>
      <c r="F163" s="431"/>
      <c r="G163" s="432"/>
      <c r="H163" s="962">
        <v>5.2999999999999999E-2</v>
      </c>
      <c r="I163" s="962">
        <v>0</v>
      </c>
      <c r="J163" s="962">
        <f t="shared" si="32"/>
        <v>5.2999999999999999E-2</v>
      </c>
      <c r="K163" s="381"/>
      <c r="L163" s="381"/>
    </row>
    <row r="164" spans="1:12" ht="27.95" customHeight="1">
      <c r="A164" s="2113"/>
      <c r="B164" s="1592" t="s">
        <v>221</v>
      </c>
      <c r="C164" s="1594">
        <v>1500</v>
      </c>
      <c r="D164" s="1593" t="s">
        <v>497</v>
      </c>
      <c r="E164" s="430"/>
      <c r="F164" s="431"/>
      <c r="G164" s="432"/>
      <c r="H164" s="962">
        <f>SUM(H161:H163)</f>
        <v>0.159</v>
      </c>
      <c r="I164" s="962">
        <f t="shared" ref="I164" si="33">SUM(I161:I163)</f>
        <v>0</v>
      </c>
      <c r="J164" s="962">
        <f t="shared" si="32"/>
        <v>0.159</v>
      </c>
      <c r="K164" s="381"/>
      <c r="L164" s="381"/>
    </row>
    <row r="165" spans="1:12" ht="27.95" customHeight="1">
      <c r="A165" s="410"/>
      <c r="B165" s="1151" t="s">
        <v>1043</v>
      </c>
      <c r="C165" s="1595"/>
      <c r="D165" s="1593"/>
      <c r="E165" s="430"/>
      <c r="F165" s="431"/>
      <c r="G165" s="432"/>
      <c r="H165" s="247"/>
      <c r="I165" s="247"/>
      <c r="J165" s="247"/>
      <c r="K165" s="381"/>
      <c r="L165" s="381"/>
    </row>
    <row r="166" spans="1:12" ht="27.95" customHeight="1">
      <c r="A166" s="410"/>
      <c r="B166" s="1151"/>
      <c r="C166" s="633"/>
      <c r="D166" s="406"/>
      <c r="E166" s="430"/>
      <c r="F166" s="431"/>
      <c r="G166" s="432"/>
      <c r="H166" s="247"/>
      <c r="I166" s="247"/>
      <c r="J166" s="247"/>
      <c r="K166" s="381"/>
      <c r="L166" s="381"/>
    </row>
    <row r="167" spans="1:12" ht="27.95" customHeight="1">
      <c r="A167" s="410"/>
      <c r="B167" s="1596" t="s">
        <v>1044</v>
      </c>
      <c r="C167" s="1597"/>
      <c r="D167" s="1231"/>
      <c r="E167" s="426" t="s">
        <v>24</v>
      </c>
      <c r="F167" s="433" t="s">
        <v>43</v>
      </c>
      <c r="G167" s="392" t="s">
        <v>44</v>
      </c>
      <c r="H167" s="247"/>
      <c r="I167" s="247"/>
      <c r="J167" s="247"/>
      <c r="K167" s="381"/>
      <c r="L167" s="381"/>
    </row>
    <row r="168" spans="1:12" ht="27.95" customHeight="1">
      <c r="A168" s="397"/>
      <c r="B168" s="1915" t="s">
        <v>1045</v>
      </c>
      <c r="C168" s="1916"/>
      <c r="D168" s="1917"/>
      <c r="E168" s="426" t="s">
        <v>45</v>
      </c>
      <c r="F168" s="433"/>
      <c r="G168" s="333" t="s">
        <v>46</v>
      </c>
      <c r="H168" s="247"/>
      <c r="I168" s="247"/>
      <c r="J168" s="247"/>
      <c r="K168" s="381"/>
      <c r="L168" s="381"/>
    </row>
    <row r="169" spans="1:12" ht="27.95" customHeight="1">
      <c r="A169" s="397"/>
      <c r="B169" s="95" t="s">
        <v>219</v>
      </c>
      <c r="C169" s="632">
        <v>1</v>
      </c>
      <c r="D169" s="629"/>
      <c r="E169" s="426" t="s">
        <v>44</v>
      </c>
      <c r="F169" s="433"/>
      <c r="G169" s="392"/>
      <c r="H169" s="247">
        <v>0</v>
      </c>
      <c r="I169" s="247">
        <v>0</v>
      </c>
      <c r="J169" s="247">
        <f>SUM(H169:I169)</f>
        <v>0</v>
      </c>
      <c r="K169" s="381"/>
      <c r="L169" s="381"/>
    </row>
    <row r="170" spans="1:12" ht="27.95" customHeight="1">
      <c r="A170" s="397"/>
      <c r="B170" s="95" t="s">
        <v>213</v>
      </c>
      <c r="C170" s="632">
        <v>1</v>
      </c>
      <c r="D170" s="406"/>
      <c r="E170" s="426"/>
      <c r="F170" s="433"/>
      <c r="G170" s="434"/>
      <c r="H170" s="247">
        <v>0</v>
      </c>
      <c r="I170" s="247">
        <v>0</v>
      </c>
      <c r="J170" s="247">
        <f>SUM(H170:I170)</f>
        <v>0</v>
      </c>
      <c r="K170" s="381"/>
      <c r="L170" s="381"/>
    </row>
    <row r="171" spans="1:12" ht="27.95" customHeight="1">
      <c r="A171" s="397"/>
      <c r="B171" s="95" t="s">
        <v>69</v>
      </c>
      <c r="C171" s="632">
        <v>1</v>
      </c>
      <c r="D171" s="406"/>
      <c r="E171" s="426"/>
      <c r="F171" s="433"/>
      <c r="G171" s="434"/>
      <c r="H171" s="247">
        <v>0</v>
      </c>
      <c r="I171" s="247">
        <v>0</v>
      </c>
      <c r="J171" s="247">
        <f t="shared" ref="J171" si="34">SUM(H171:I171)</f>
        <v>0</v>
      </c>
      <c r="K171" s="381"/>
      <c r="L171" s="381"/>
    </row>
    <row r="172" spans="1:12" ht="27.95" customHeight="1">
      <c r="A172" s="397"/>
      <c r="B172" s="95" t="s">
        <v>221</v>
      </c>
      <c r="C172" s="632">
        <v>1</v>
      </c>
      <c r="D172" s="406"/>
      <c r="E172" s="426"/>
      <c r="F172" s="435"/>
      <c r="G172" s="436"/>
      <c r="H172" s="247">
        <f>SUM(H169:H171)</f>
        <v>0</v>
      </c>
      <c r="I172" s="247">
        <v>0</v>
      </c>
      <c r="J172" s="247">
        <f>SUM(J169:J171)</f>
        <v>0</v>
      </c>
      <c r="K172" s="381"/>
      <c r="L172" s="381"/>
    </row>
    <row r="173" spans="1:12" ht="27.95" customHeight="1">
      <c r="A173" s="397"/>
      <c r="B173" s="398"/>
      <c r="C173" s="1475"/>
      <c r="D173" s="1476"/>
      <c r="E173" s="392"/>
      <c r="F173" s="392"/>
      <c r="G173" s="392"/>
      <c r="H173" s="247"/>
      <c r="I173" s="247"/>
      <c r="J173" s="247"/>
      <c r="K173" s="381"/>
      <c r="L173" s="381"/>
    </row>
    <row r="174" spans="1:12" ht="27.95" customHeight="1">
      <c r="A174" s="1130"/>
      <c r="B174" s="620" t="s">
        <v>1046</v>
      </c>
      <c r="C174" s="618"/>
      <c r="D174" s="582"/>
      <c r="E174" s="340" t="s">
        <v>24</v>
      </c>
      <c r="F174" s="392" t="s">
        <v>43</v>
      </c>
      <c r="G174" s="340" t="s">
        <v>44</v>
      </c>
      <c r="H174" s="993"/>
      <c r="I174" s="994"/>
      <c r="J174" s="995"/>
      <c r="K174" s="381"/>
      <c r="L174" s="381"/>
    </row>
    <row r="175" spans="1:12" ht="27.95" customHeight="1">
      <c r="A175" s="408"/>
      <c r="B175" s="620" t="s">
        <v>365</v>
      </c>
      <c r="C175" s="618"/>
      <c r="D175" s="582"/>
      <c r="E175" s="340" t="s">
        <v>45</v>
      </c>
      <c r="F175" s="339"/>
      <c r="G175" s="192" t="s">
        <v>46</v>
      </c>
      <c r="H175" s="993"/>
      <c r="I175" s="994"/>
      <c r="J175" s="995"/>
      <c r="K175" s="381"/>
      <c r="L175" s="381"/>
    </row>
    <row r="176" spans="1:12" ht="27.95" customHeight="1">
      <c r="A176" s="410"/>
      <c r="B176" s="89" t="s">
        <v>223</v>
      </c>
      <c r="C176" s="409"/>
      <c r="D176" s="401"/>
      <c r="E176" s="392" t="s">
        <v>44</v>
      </c>
      <c r="F176" s="334"/>
      <c r="G176" s="333"/>
      <c r="H176" s="996"/>
      <c r="I176" s="990"/>
      <c r="J176" s="991"/>
      <c r="K176" s="381"/>
      <c r="L176" s="381"/>
    </row>
    <row r="177" spans="1:13" ht="27.95" customHeight="1">
      <c r="A177" s="410"/>
      <c r="B177" s="89" t="s">
        <v>102</v>
      </c>
      <c r="C177" s="474">
        <v>1</v>
      </c>
      <c r="D177" s="609"/>
      <c r="E177" s="392"/>
      <c r="F177" s="334"/>
      <c r="G177" s="333"/>
      <c r="H177" s="962">
        <v>2.4E-2</v>
      </c>
      <c r="I177" s="962">
        <v>0</v>
      </c>
      <c r="J177" s="962">
        <f>SUM(H177:I177)</f>
        <v>2.4E-2</v>
      </c>
      <c r="K177" s="381"/>
      <c r="L177" s="381"/>
    </row>
    <row r="178" spans="1:13" ht="27.95" customHeight="1">
      <c r="A178" s="410"/>
      <c r="B178" s="89" t="s">
        <v>61</v>
      </c>
      <c r="C178" s="474">
        <v>1</v>
      </c>
      <c r="D178" s="609"/>
      <c r="E178" s="292"/>
      <c r="F178" s="292"/>
      <c r="G178" s="402"/>
      <c r="H178" s="962">
        <v>2.4E-2</v>
      </c>
      <c r="I178" s="962">
        <v>0</v>
      </c>
      <c r="J178" s="962">
        <f t="shared" ref="J178:J180" si="35">SUM(H178:I178)</f>
        <v>2.4E-2</v>
      </c>
      <c r="K178" s="381"/>
      <c r="L178" s="381"/>
    </row>
    <row r="179" spans="1:13" ht="27.95" customHeight="1">
      <c r="A179" s="410"/>
      <c r="B179" s="89" t="s">
        <v>58</v>
      </c>
      <c r="C179" s="474">
        <v>1</v>
      </c>
      <c r="D179" s="609"/>
      <c r="E179" s="302"/>
      <c r="F179" s="302"/>
      <c r="G179" s="402"/>
      <c r="H179" s="962">
        <v>2.4E-2</v>
      </c>
      <c r="I179" s="962">
        <v>0</v>
      </c>
      <c r="J179" s="962">
        <f t="shared" si="35"/>
        <v>2.4E-2</v>
      </c>
      <c r="K179" s="381"/>
      <c r="L179" s="381"/>
    </row>
    <row r="180" spans="1:13" ht="27.95" customHeight="1">
      <c r="A180" s="2133"/>
      <c r="B180" s="891" t="s">
        <v>62</v>
      </c>
      <c r="C180" s="2134">
        <v>1</v>
      </c>
      <c r="D180" s="2135"/>
      <c r="E180" s="1341"/>
      <c r="F180" s="1341"/>
      <c r="G180" s="2130"/>
      <c r="H180" s="1973">
        <f>SUM(H177:H179)</f>
        <v>7.2000000000000008E-2</v>
      </c>
      <c r="I180" s="1973">
        <f t="shared" ref="I180" si="36">SUM(I177:I179)</f>
        <v>0</v>
      </c>
      <c r="J180" s="1973">
        <f t="shared" si="35"/>
        <v>7.2000000000000008E-2</v>
      </c>
      <c r="K180" s="381"/>
      <c r="L180" s="381"/>
    </row>
    <row r="181" spans="1:13" ht="27.95" customHeight="1">
      <c r="A181" s="1129" t="s">
        <v>703</v>
      </c>
      <c r="B181" s="2529" t="s">
        <v>1047</v>
      </c>
      <c r="C181" s="2530"/>
      <c r="D181" s="2531"/>
      <c r="E181" s="450" t="s">
        <v>24</v>
      </c>
      <c r="F181" s="389" t="s">
        <v>43</v>
      </c>
      <c r="G181" s="450" t="s">
        <v>44</v>
      </c>
      <c r="H181" s="443"/>
      <c r="I181" s="443"/>
      <c r="J181" s="443"/>
      <c r="K181" s="381"/>
      <c r="L181" s="381"/>
    </row>
    <row r="182" spans="1:13" ht="27.95" customHeight="1">
      <c r="A182" s="1130"/>
      <c r="B182" s="2526" t="s">
        <v>1048</v>
      </c>
      <c r="C182" s="2527"/>
      <c r="D182" s="2528"/>
      <c r="E182" s="340" t="s">
        <v>45</v>
      </c>
      <c r="F182" s="339"/>
      <c r="G182" s="192" t="s">
        <v>46</v>
      </c>
      <c r="H182" s="247"/>
      <c r="I182" s="247"/>
      <c r="J182" s="247"/>
      <c r="K182" s="381"/>
      <c r="L182" s="381"/>
    </row>
    <row r="183" spans="1:13" ht="27.95" customHeight="1">
      <c r="A183" s="1130"/>
      <c r="B183" s="610" t="s">
        <v>370</v>
      </c>
      <c r="C183" s="1133">
        <v>425</v>
      </c>
      <c r="D183" s="97" t="s">
        <v>220</v>
      </c>
      <c r="E183" s="340" t="s">
        <v>44</v>
      </c>
      <c r="F183" s="339"/>
      <c r="G183" s="192"/>
      <c r="H183" s="962">
        <v>0.154</v>
      </c>
      <c r="I183" s="962">
        <v>0</v>
      </c>
      <c r="J183" s="962">
        <f>SUM(H183:I183)</f>
        <v>0.154</v>
      </c>
      <c r="K183" s="381"/>
      <c r="L183" s="83"/>
      <c r="M183" s="45"/>
    </row>
    <row r="184" spans="1:13" ht="27.95" customHeight="1">
      <c r="A184" s="397"/>
      <c r="B184" s="610" t="s">
        <v>369</v>
      </c>
      <c r="C184" s="1133">
        <v>330</v>
      </c>
      <c r="D184" s="97" t="s">
        <v>220</v>
      </c>
      <c r="E184" s="392"/>
      <c r="F184" s="392"/>
      <c r="G184" s="392"/>
      <c r="H184" s="962">
        <v>0.154</v>
      </c>
      <c r="I184" s="962">
        <v>0</v>
      </c>
      <c r="J184" s="962">
        <f t="shared" ref="J184:J186" si="37">SUM(H184:I184)</f>
        <v>0.154</v>
      </c>
      <c r="K184" s="381"/>
      <c r="L184" s="1837"/>
      <c r="M184" s="45"/>
    </row>
    <row r="185" spans="1:13" ht="27.95" customHeight="1">
      <c r="A185" s="397"/>
      <c r="B185" s="610" t="s">
        <v>111</v>
      </c>
      <c r="C185" s="1133">
        <v>425</v>
      </c>
      <c r="D185" s="97" t="s">
        <v>220</v>
      </c>
      <c r="E185" s="392"/>
      <c r="F185" s="392"/>
      <c r="G185" s="392"/>
      <c r="H185" s="962">
        <v>0.154</v>
      </c>
      <c r="I185" s="962">
        <v>0</v>
      </c>
      <c r="J185" s="962">
        <f t="shared" si="37"/>
        <v>0.154</v>
      </c>
      <c r="K185" s="381"/>
      <c r="L185" s="83"/>
      <c r="M185" s="45"/>
    </row>
    <row r="186" spans="1:13" ht="27.95" customHeight="1">
      <c r="A186" s="397"/>
      <c r="B186" s="1905" t="s">
        <v>66</v>
      </c>
      <c r="C186" s="1134">
        <f>C183+C184+C185</f>
        <v>1180</v>
      </c>
      <c r="D186" s="97" t="s">
        <v>220</v>
      </c>
      <c r="E186" s="392"/>
      <c r="F186" s="392"/>
      <c r="G186" s="392"/>
      <c r="H186" s="962">
        <f>SUM(H183:H185)</f>
        <v>0.46199999999999997</v>
      </c>
      <c r="I186" s="962">
        <f t="shared" ref="I186" si="38">SUM(I183:I185)</f>
        <v>0</v>
      </c>
      <c r="J186" s="962">
        <f t="shared" si="37"/>
        <v>0.46199999999999997</v>
      </c>
      <c r="K186" s="381"/>
      <c r="L186" s="83"/>
      <c r="M186" s="45"/>
    </row>
    <row r="187" spans="1:13" ht="27.95" customHeight="1">
      <c r="A187" s="397"/>
      <c r="B187" s="1106"/>
      <c r="C187" s="1475"/>
      <c r="D187" s="1476"/>
      <c r="E187" s="392"/>
      <c r="F187" s="392"/>
      <c r="G187" s="392"/>
      <c r="H187" s="247"/>
      <c r="I187" s="247"/>
      <c r="J187" s="247"/>
      <c r="K187" s="381"/>
      <c r="L187" s="83"/>
      <c r="M187" s="45"/>
    </row>
    <row r="188" spans="1:13" ht="27.95" customHeight="1">
      <c r="A188" s="397"/>
      <c r="B188" s="1598"/>
      <c r="C188" s="1475"/>
      <c r="D188" s="1476"/>
      <c r="E188" s="392"/>
      <c r="F188" s="392"/>
      <c r="G188" s="392"/>
      <c r="H188" s="247"/>
      <c r="I188" s="247"/>
      <c r="J188" s="247"/>
      <c r="K188" s="381"/>
      <c r="L188" s="83"/>
      <c r="M188" s="45"/>
    </row>
    <row r="189" spans="1:13" ht="27.95" customHeight="1">
      <c r="A189" s="397"/>
      <c r="B189" s="2526" t="s">
        <v>1049</v>
      </c>
      <c r="C189" s="2527"/>
      <c r="D189" s="2528"/>
      <c r="E189" s="340" t="s">
        <v>24</v>
      </c>
      <c r="F189" s="392" t="s">
        <v>43</v>
      </c>
      <c r="G189" s="340" t="s">
        <v>44</v>
      </c>
      <c r="H189" s="247"/>
      <c r="I189" s="247"/>
      <c r="J189" s="247"/>
      <c r="K189" s="381"/>
      <c r="L189" s="83"/>
      <c r="M189" s="45"/>
    </row>
    <row r="190" spans="1:13" ht="27.95" customHeight="1">
      <c r="A190" s="1599"/>
      <c r="B190" s="610" t="s">
        <v>370</v>
      </c>
      <c r="C190" s="1121">
        <v>400</v>
      </c>
      <c r="D190" s="97" t="s">
        <v>220</v>
      </c>
      <c r="E190" s="340" t="s">
        <v>45</v>
      </c>
      <c r="F190" s="339"/>
      <c r="G190" s="192" t="s">
        <v>46</v>
      </c>
      <c r="H190" s="247">
        <v>0</v>
      </c>
      <c r="I190" s="247">
        <v>0</v>
      </c>
      <c r="J190" s="247">
        <f>SUM(H190:I190)</f>
        <v>0</v>
      </c>
      <c r="K190" s="1599"/>
      <c r="L190" s="83"/>
      <c r="M190" s="45"/>
    </row>
    <row r="191" spans="1:13" ht="27.95" customHeight="1">
      <c r="A191" s="397"/>
      <c r="B191" s="610" t="s">
        <v>369</v>
      </c>
      <c r="C191" s="1133">
        <v>400</v>
      </c>
      <c r="D191" s="97" t="s">
        <v>220</v>
      </c>
      <c r="E191" s="340" t="s">
        <v>44</v>
      </c>
      <c r="F191" s="339"/>
      <c r="G191" s="192"/>
      <c r="H191" s="247">
        <v>0</v>
      </c>
      <c r="I191" s="247">
        <v>0</v>
      </c>
      <c r="J191" s="247">
        <f t="shared" ref="J191:J193" si="39">SUM(H191:I191)</f>
        <v>0</v>
      </c>
      <c r="K191" s="381"/>
      <c r="L191" s="83"/>
      <c r="M191" s="45"/>
    </row>
    <row r="192" spans="1:13" ht="27.95" customHeight="1">
      <c r="A192" s="397"/>
      <c r="B192" s="610" t="s">
        <v>111</v>
      </c>
      <c r="C192" s="1121">
        <v>400</v>
      </c>
      <c r="D192" s="97" t="s">
        <v>220</v>
      </c>
      <c r="E192" s="392"/>
      <c r="F192" s="392"/>
      <c r="G192" s="392"/>
      <c r="H192" s="247">
        <v>0</v>
      </c>
      <c r="I192" s="247">
        <v>0</v>
      </c>
      <c r="J192" s="247">
        <f t="shared" si="39"/>
        <v>0</v>
      </c>
      <c r="K192" s="381"/>
      <c r="L192" s="1837"/>
      <c r="M192" s="45"/>
    </row>
    <row r="193" spans="1:13" ht="27.95" customHeight="1">
      <c r="A193" s="397"/>
      <c r="B193" s="1905" t="s">
        <v>66</v>
      </c>
      <c r="C193" s="1134">
        <f>C190+C191+C192</f>
        <v>1200</v>
      </c>
      <c r="D193" s="97" t="s">
        <v>220</v>
      </c>
      <c r="E193" s="392"/>
      <c r="F193" s="392"/>
      <c r="G193" s="392"/>
      <c r="H193" s="247">
        <f>SUM(H190:H192)</f>
        <v>0</v>
      </c>
      <c r="I193" s="247">
        <f t="shared" ref="I193" si="40">SUM(I190:I192)</f>
        <v>0</v>
      </c>
      <c r="J193" s="247">
        <f t="shared" si="39"/>
        <v>0</v>
      </c>
      <c r="K193" s="381"/>
      <c r="L193" s="83"/>
      <c r="M193" s="45"/>
    </row>
    <row r="194" spans="1:13" ht="27.95" customHeight="1">
      <c r="A194" s="397"/>
      <c r="B194" s="1106"/>
      <c r="C194" s="1475"/>
      <c r="D194" s="1476"/>
      <c r="E194" s="392"/>
      <c r="F194" s="392"/>
      <c r="G194" s="392"/>
      <c r="H194" s="247"/>
      <c r="I194" s="247"/>
      <c r="J194" s="247"/>
      <c r="K194" s="381"/>
      <c r="L194" s="83"/>
      <c r="M194" s="45"/>
    </row>
    <row r="195" spans="1:13" ht="27.95" customHeight="1">
      <c r="A195" s="397"/>
      <c r="B195" s="398"/>
      <c r="C195" s="1475"/>
      <c r="D195" s="1476"/>
      <c r="E195" s="392"/>
      <c r="F195" s="392"/>
      <c r="G195" s="392"/>
      <c r="H195" s="247"/>
      <c r="I195" s="247"/>
      <c r="J195" s="247"/>
      <c r="K195" s="381"/>
      <c r="L195" s="83"/>
      <c r="M195" s="45"/>
    </row>
    <row r="196" spans="1:13" ht="27.95" customHeight="1">
      <c r="A196" s="397"/>
      <c r="B196" s="2526" t="s">
        <v>1050</v>
      </c>
      <c r="C196" s="2527"/>
      <c r="D196" s="2528"/>
      <c r="E196" s="340" t="s">
        <v>24</v>
      </c>
      <c r="F196" s="392" t="s">
        <v>43</v>
      </c>
      <c r="G196" s="340" t="s">
        <v>44</v>
      </c>
      <c r="H196" s="247"/>
      <c r="I196" s="247"/>
      <c r="J196" s="247"/>
      <c r="K196" s="381"/>
      <c r="L196" s="83"/>
      <c r="M196" s="45"/>
    </row>
    <row r="197" spans="1:13" ht="27.95" customHeight="1">
      <c r="A197" s="397"/>
      <c r="B197" s="610" t="s">
        <v>370</v>
      </c>
      <c r="C197" s="1134">
        <v>40000</v>
      </c>
      <c r="D197" s="97" t="s">
        <v>371</v>
      </c>
      <c r="E197" s="340" t="s">
        <v>45</v>
      </c>
      <c r="F197" s="339"/>
      <c r="G197" s="192" t="s">
        <v>46</v>
      </c>
      <c r="H197" s="247">
        <v>0</v>
      </c>
      <c r="I197" s="247">
        <v>0</v>
      </c>
      <c r="J197" s="247">
        <f>SUM(H197:I197)</f>
        <v>0</v>
      </c>
      <c r="K197" s="381"/>
      <c r="L197" s="83"/>
      <c r="M197" s="45"/>
    </row>
    <row r="198" spans="1:13" ht="27.95" customHeight="1">
      <c r="A198" s="397"/>
      <c r="B198" s="610" t="s">
        <v>369</v>
      </c>
      <c r="C198" s="1134">
        <v>20000</v>
      </c>
      <c r="D198" s="97" t="s">
        <v>371</v>
      </c>
      <c r="E198" s="340" t="s">
        <v>44</v>
      </c>
      <c r="F198" s="339"/>
      <c r="G198" s="192"/>
      <c r="H198" s="247">
        <v>0</v>
      </c>
      <c r="I198" s="247">
        <v>0</v>
      </c>
      <c r="J198" s="247">
        <f t="shared" ref="J198:J200" si="41">SUM(H198:I198)</f>
        <v>0</v>
      </c>
      <c r="K198" s="381"/>
      <c r="L198" s="83"/>
      <c r="M198" s="45"/>
    </row>
    <row r="199" spans="1:13" ht="27.95" customHeight="1">
      <c r="A199" s="397"/>
      <c r="B199" s="610" t="s">
        <v>111</v>
      </c>
      <c r="C199" s="1491">
        <v>14000</v>
      </c>
      <c r="D199" s="97" t="s">
        <v>371</v>
      </c>
      <c r="E199" s="392"/>
      <c r="F199" s="392"/>
      <c r="G199" s="392"/>
      <c r="H199" s="247">
        <v>0</v>
      </c>
      <c r="I199" s="247">
        <v>0</v>
      </c>
      <c r="J199" s="247">
        <f t="shared" si="41"/>
        <v>0</v>
      </c>
      <c r="K199" s="381"/>
      <c r="L199" s="1837"/>
      <c r="M199" s="45"/>
    </row>
    <row r="200" spans="1:13" ht="27.95" customHeight="1">
      <c r="A200" s="397"/>
      <c r="B200" s="1905" t="s">
        <v>66</v>
      </c>
      <c r="C200" s="1134">
        <f>C197+C198+C199</f>
        <v>74000</v>
      </c>
      <c r="D200" s="97" t="s">
        <v>371</v>
      </c>
      <c r="E200" s="392"/>
      <c r="F200" s="392"/>
      <c r="G200" s="392"/>
      <c r="H200" s="247">
        <f>SUM(H197:H199)</f>
        <v>0</v>
      </c>
      <c r="I200" s="247">
        <f t="shared" ref="I200" si="42">SUM(I197:I199)</f>
        <v>0</v>
      </c>
      <c r="J200" s="247">
        <f t="shared" si="41"/>
        <v>0</v>
      </c>
      <c r="K200" s="381"/>
      <c r="L200" s="83"/>
      <c r="M200" s="45"/>
    </row>
    <row r="201" spans="1:13" ht="27.95" customHeight="1">
      <c r="A201" s="397"/>
      <c r="B201" s="1106"/>
      <c r="C201" s="1903"/>
      <c r="D201" s="1904"/>
      <c r="E201" s="392"/>
      <c r="F201" s="392"/>
      <c r="G201" s="392"/>
      <c r="H201" s="247"/>
      <c r="I201" s="247"/>
      <c r="J201" s="247"/>
      <c r="K201" s="381"/>
      <c r="L201" s="381"/>
    </row>
    <row r="202" spans="1:13" ht="27.95" customHeight="1">
      <c r="A202" s="397"/>
      <c r="B202" s="2540"/>
      <c r="C202" s="2509"/>
      <c r="D202" s="2510"/>
      <c r="E202" s="392"/>
      <c r="F202" s="392"/>
      <c r="G202" s="392"/>
      <c r="H202" s="247"/>
      <c r="I202" s="247"/>
      <c r="J202" s="247"/>
      <c r="K202" s="381"/>
      <c r="L202" s="381"/>
    </row>
    <row r="203" spans="1:13" ht="27.95" customHeight="1">
      <c r="A203" s="397"/>
      <c r="B203" s="1471" t="s">
        <v>704</v>
      </c>
      <c r="C203" s="626"/>
      <c r="D203" s="627"/>
      <c r="E203" s="392" t="s">
        <v>24</v>
      </c>
      <c r="F203" s="392" t="s">
        <v>43</v>
      </c>
      <c r="G203" s="392" t="s">
        <v>225</v>
      </c>
      <c r="H203" s="247"/>
      <c r="I203" s="247"/>
      <c r="J203" s="247"/>
      <c r="K203" s="381"/>
      <c r="L203" s="381"/>
    </row>
    <row r="204" spans="1:13" ht="27.95" customHeight="1">
      <c r="A204" s="397"/>
      <c r="B204" s="1471" t="s">
        <v>414</v>
      </c>
      <c r="C204" s="626"/>
      <c r="D204" s="627"/>
      <c r="E204" s="392" t="s">
        <v>45</v>
      </c>
      <c r="F204" s="334"/>
      <c r="G204" s="333" t="s">
        <v>46</v>
      </c>
      <c r="H204" s="247"/>
      <c r="I204" s="247"/>
      <c r="J204" s="247"/>
      <c r="K204" s="381"/>
      <c r="L204" s="381"/>
    </row>
    <row r="205" spans="1:13" ht="27.95" customHeight="1">
      <c r="A205" s="410"/>
      <c r="B205" s="1472" t="s">
        <v>415</v>
      </c>
      <c r="C205" s="626"/>
      <c r="D205" s="627"/>
      <c r="E205" s="392" t="s">
        <v>225</v>
      </c>
      <c r="F205" s="334"/>
      <c r="G205" s="333"/>
      <c r="H205" s="247"/>
      <c r="I205" s="247"/>
      <c r="J205" s="247"/>
      <c r="K205" s="381"/>
      <c r="L205" s="381"/>
    </row>
    <row r="206" spans="1:13" ht="27.95" customHeight="1">
      <c r="A206" s="397"/>
      <c r="B206" s="1921" t="s">
        <v>226</v>
      </c>
      <c r="C206" s="1136">
        <v>20</v>
      </c>
      <c r="D206" s="240" t="s">
        <v>229</v>
      </c>
      <c r="E206" s="392"/>
      <c r="F206" s="334"/>
      <c r="G206" s="333"/>
      <c r="H206" s="247">
        <v>5.0000000000000001E-3</v>
      </c>
      <c r="I206" s="247">
        <v>0</v>
      </c>
      <c r="J206" s="247">
        <f>SUM(H206:I206)</f>
        <v>5.0000000000000001E-3</v>
      </c>
      <c r="K206" s="381"/>
      <c r="L206" s="381"/>
    </row>
    <row r="207" spans="1:13" ht="27.95" customHeight="1">
      <c r="A207" s="397"/>
      <c r="B207" s="1921" t="s">
        <v>227</v>
      </c>
      <c r="C207" s="1137">
        <v>80</v>
      </c>
      <c r="D207" s="240" t="s">
        <v>229</v>
      </c>
      <c r="E207" s="292"/>
      <c r="F207" s="292"/>
      <c r="G207" s="402"/>
      <c r="H207" s="962">
        <v>5.0000000000000001E-3</v>
      </c>
      <c r="I207" s="962">
        <v>0</v>
      </c>
      <c r="J207" s="962">
        <f t="shared" ref="J207:J209" si="43">SUM(H207:I207)</f>
        <v>5.0000000000000001E-3</v>
      </c>
      <c r="K207" s="381"/>
      <c r="L207" s="381"/>
    </row>
    <row r="208" spans="1:13" ht="27.95" customHeight="1">
      <c r="A208" s="397"/>
      <c r="B208" s="1921" t="s">
        <v>58</v>
      </c>
      <c r="C208" s="1137" t="s">
        <v>228</v>
      </c>
      <c r="D208" s="240" t="s">
        <v>229</v>
      </c>
      <c r="E208" s="292"/>
      <c r="F208" s="292"/>
      <c r="G208" s="402"/>
      <c r="H208" s="247">
        <v>0</v>
      </c>
      <c r="I208" s="247">
        <v>0</v>
      </c>
      <c r="J208" s="247">
        <f t="shared" si="43"/>
        <v>0</v>
      </c>
      <c r="K208" s="381"/>
      <c r="L208" s="381"/>
    </row>
    <row r="209" spans="1:12" ht="27.95" customHeight="1">
      <c r="A209" s="397"/>
      <c r="B209" s="241" t="s">
        <v>66</v>
      </c>
      <c r="C209" s="1137">
        <f>SUM(C206:C208)</f>
        <v>100</v>
      </c>
      <c r="D209" s="240" t="s">
        <v>416</v>
      </c>
      <c r="E209" s="292"/>
      <c r="F209" s="292"/>
      <c r="G209" s="402"/>
      <c r="H209" s="962">
        <f>SUM(H206:H208)</f>
        <v>0.01</v>
      </c>
      <c r="I209" s="962">
        <f t="shared" ref="I209" si="44">SUM(I206:I208)</f>
        <v>0</v>
      </c>
      <c r="J209" s="962">
        <f t="shared" si="43"/>
        <v>0.01</v>
      </c>
      <c r="K209" s="381"/>
      <c r="L209" s="381"/>
    </row>
    <row r="210" spans="1:12" ht="27.95" customHeight="1">
      <c r="A210" s="2098"/>
      <c r="B210" s="2127"/>
      <c r="C210" s="2128"/>
      <c r="D210" s="2129"/>
      <c r="E210" s="306"/>
      <c r="F210" s="306"/>
      <c r="G210" s="2130"/>
      <c r="H210" s="442"/>
      <c r="I210" s="442"/>
      <c r="J210" s="442"/>
      <c r="K210" s="381"/>
      <c r="L210" s="381"/>
    </row>
    <row r="211" spans="1:12" ht="27.95" customHeight="1">
      <c r="A211" s="1129" t="s">
        <v>1089</v>
      </c>
      <c r="B211" s="2136" t="s">
        <v>705</v>
      </c>
      <c r="C211" s="2137"/>
      <c r="D211" s="2138"/>
      <c r="E211" s="389" t="s">
        <v>24</v>
      </c>
      <c r="F211" s="389" t="s">
        <v>43</v>
      </c>
      <c r="G211" s="389" t="s">
        <v>126</v>
      </c>
      <c r="H211" s="443"/>
      <c r="I211" s="443"/>
      <c r="J211" s="443"/>
      <c r="K211" s="381"/>
      <c r="L211" s="381"/>
    </row>
    <row r="212" spans="1:12" ht="27.95" customHeight="1">
      <c r="A212" s="410"/>
      <c r="B212" s="1923" t="s">
        <v>230</v>
      </c>
      <c r="C212" s="239"/>
      <c r="D212" s="240"/>
      <c r="E212" s="392" t="s">
        <v>45</v>
      </c>
      <c r="F212" s="334"/>
      <c r="G212" s="333" t="s">
        <v>46</v>
      </c>
      <c r="H212" s="247"/>
      <c r="I212" s="247"/>
      <c r="J212" s="247"/>
      <c r="K212" s="381"/>
      <c r="L212" s="381"/>
    </row>
    <row r="213" spans="1:12" ht="27.95" customHeight="1">
      <c r="A213" s="397"/>
      <c r="B213" s="1921" t="s">
        <v>226</v>
      </c>
      <c r="C213" s="1138" t="s">
        <v>228</v>
      </c>
      <c r="D213" s="240" t="s">
        <v>229</v>
      </c>
      <c r="E213" s="392" t="s">
        <v>126</v>
      </c>
      <c r="F213" s="419"/>
      <c r="G213" s="420"/>
      <c r="H213" s="247">
        <v>0</v>
      </c>
      <c r="I213" s="247">
        <v>0</v>
      </c>
      <c r="J213" s="247">
        <f>SUM(H213:I213)</f>
        <v>0</v>
      </c>
      <c r="K213" s="381"/>
      <c r="L213" s="381"/>
    </row>
    <row r="214" spans="1:12" ht="27.95" customHeight="1">
      <c r="A214" s="397"/>
      <c r="B214" s="1921" t="s">
        <v>227</v>
      </c>
      <c r="C214" s="1138" t="s">
        <v>228</v>
      </c>
      <c r="D214" s="240" t="s">
        <v>229</v>
      </c>
      <c r="E214" s="292"/>
      <c r="F214" s="292"/>
      <c r="G214" s="402"/>
      <c r="H214" s="247">
        <v>0</v>
      </c>
      <c r="I214" s="247">
        <v>0</v>
      </c>
      <c r="J214" s="247">
        <f t="shared" ref="J214:J216" si="45">SUM(H214:I214)</f>
        <v>0</v>
      </c>
      <c r="K214" s="381"/>
      <c r="L214" s="381"/>
    </row>
    <row r="215" spans="1:12" ht="27.95" customHeight="1">
      <c r="A215" s="397"/>
      <c r="B215" s="1921" t="s">
        <v>58</v>
      </c>
      <c r="C215" s="1139">
        <v>3.42</v>
      </c>
      <c r="D215" s="240" t="s">
        <v>627</v>
      </c>
      <c r="E215" s="292"/>
      <c r="F215" s="292"/>
      <c r="G215" s="402"/>
      <c r="H215" s="962">
        <v>0.01</v>
      </c>
      <c r="I215" s="962">
        <v>0</v>
      </c>
      <c r="J215" s="962">
        <f t="shared" si="45"/>
        <v>0.01</v>
      </c>
      <c r="K215" s="381"/>
      <c r="L215" s="381"/>
    </row>
    <row r="216" spans="1:12" ht="27.95" customHeight="1">
      <c r="A216" s="397"/>
      <c r="B216" s="241" t="s">
        <v>66</v>
      </c>
      <c r="C216" s="1138">
        <f>SUM(C213:C215)</f>
        <v>3.42</v>
      </c>
      <c r="D216" s="240" t="s">
        <v>229</v>
      </c>
      <c r="E216" s="292"/>
      <c r="F216" s="292"/>
      <c r="G216" s="402"/>
      <c r="H216" s="962">
        <f>SUM(H213:H215)</f>
        <v>0.01</v>
      </c>
      <c r="I216" s="962">
        <f t="shared" ref="I216" si="46">SUM(I213:I215)</f>
        <v>0</v>
      </c>
      <c r="J216" s="962">
        <f t="shared" si="45"/>
        <v>0.01</v>
      </c>
      <c r="K216" s="381"/>
      <c r="L216" s="381"/>
    </row>
    <row r="217" spans="1:12" ht="27.95" customHeight="1">
      <c r="A217" s="397"/>
      <c r="B217" s="1474"/>
      <c r="C217" s="1475"/>
      <c r="D217" s="1476"/>
      <c r="E217" s="392"/>
      <c r="F217" s="392"/>
      <c r="G217" s="392"/>
      <c r="H217" s="247"/>
      <c r="I217" s="247"/>
      <c r="J217" s="247"/>
      <c r="K217" s="381"/>
      <c r="L217" s="381"/>
    </row>
    <row r="218" spans="1:12" ht="27.95" customHeight="1">
      <c r="A218" s="1130" t="s">
        <v>706</v>
      </c>
      <c r="B218" s="2526" t="s">
        <v>707</v>
      </c>
      <c r="C218" s="2527"/>
      <c r="D218" s="2528"/>
      <c r="E218" s="392"/>
      <c r="F218" s="392"/>
      <c r="G218" s="392"/>
      <c r="H218" s="247"/>
      <c r="I218" s="247"/>
      <c r="J218" s="247"/>
      <c r="K218" s="381"/>
      <c r="L218" s="381"/>
    </row>
    <row r="219" spans="1:12" ht="27.95" customHeight="1">
      <c r="A219" s="1130"/>
      <c r="B219" s="2526" t="s">
        <v>708</v>
      </c>
      <c r="C219" s="2527"/>
      <c r="D219" s="2528"/>
      <c r="E219" s="340" t="s">
        <v>24</v>
      </c>
      <c r="F219" s="392" t="s">
        <v>43</v>
      </c>
      <c r="G219" s="340" t="s">
        <v>44</v>
      </c>
      <c r="H219" s="247"/>
      <c r="I219" s="247"/>
      <c r="J219" s="247"/>
      <c r="K219" s="381"/>
      <c r="L219" s="381"/>
    </row>
    <row r="220" spans="1:12" ht="27.95" customHeight="1">
      <c r="A220" s="1130"/>
      <c r="B220" s="610" t="s">
        <v>194</v>
      </c>
      <c r="C220" s="96" t="s">
        <v>134</v>
      </c>
      <c r="D220" s="97" t="s">
        <v>160</v>
      </c>
      <c r="E220" s="340" t="s">
        <v>45</v>
      </c>
      <c r="F220" s="339"/>
      <c r="G220" s="192" t="s">
        <v>46</v>
      </c>
      <c r="H220" s="247">
        <v>0</v>
      </c>
      <c r="I220" s="247">
        <v>0</v>
      </c>
      <c r="J220" s="247">
        <f>SUM(H220:I220)</f>
        <v>0</v>
      </c>
      <c r="K220" s="381"/>
      <c r="L220" s="381"/>
    </row>
    <row r="221" spans="1:12" ht="27.95" customHeight="1">
      <c r="A221" s="397"/>
      <c r="B221" s="610" t="s">
        <v>291</v>
      </c>
      <c r="C221" s="96">
        <v>2</v>
      </c>
      <c r="D221" s="97" t="s">
        <v>377</v>
      </c>
      <c r="E221" s="340" t="s">
        <v>44</v>
      </c>
      <c r="F221" s="339"/>
      <c r="G221" s="192"/>
      <c r="H221" s="962">
        <v>0.22800000000000001</v>
      </c>
      <c r="I221" s="962">
        <v>0</v>
      </c>
      <c r="J221" s="962">
        <f t="shared" ref="J221:J223" si="47">SUM(H221:I221)</f>
        <v>0.22800000000000001</v>
      </c>
      <c r="K221" s="381"/>
      <c r="L221" s="381"/>
    </row>
    <row r="222" spans="1:12" ht="27.95" customHeight="1">
      <c r="A222" s="397"/>
      <c r="B222" s="610" t="s">
        <v>111</v>
      </c>
      <c r="C222" s="96" t="s">
        <v>134</v>
      </c>
      <c r="D222" s="97" t="s">
        <v>160</v>
      </c>
      <c r="E222" s="392"/>
      <c r="F222" s="392"/>
      <c r="G222" s="392"/>
      <c r="H222" s="962">
        <v>0</v>
      </c>
      <c r="I222" s="962">
        <v>0</v>
      </c>
      <c r="J222" s="962">
        <f t="shared" si="47"/>
        <v>0</v>
      </c>
      <c r="K222" s="381"/>
      <c r="L222" s="381"/>
    </row>
    <row r="223" spans="1:12" ht="27.95" customHeight="1">
      <c r="A223" s="397"/>
      <c r="B223" s="1905" t="s">
        <v>376</v>
      </c>
      <c r="C223" s="96">
        <v>2</v>
      </c>
      <c r="D223" s="97" t="s">
        <v>378</v>
      </c>
      <c r="E223" s="392"/>
      <c r="F223" s="392"/>
      <c r="G223" s="392"/>
      <c r="H223" s="962">
        <f>SUM(H220:H222)</f>
        <v>0.22800000000000001</v>
      </c>
      <c r="I223" s="962">
        <f t="shared" ref="I223" si="48">SUM(I220:I222)</f>
        <v>0</v>
      </c>
      <c r="J223" s="962">
        <f t="shared" si="47"/>
        <v>0.22800000000000001</v>
      </c>
      <c r="K223" s="381"/>
      <c r="L223" s="381"/>
    </row>
    <row r="224" spans="1:12" ht="27.95" customHeight="1">
      <c r="A224" s="397"/>
      <c r="B224" s="1106" t="s">
        <v>1051</v>
      </c>
      <c r="C224" s="1913"/>
      <c r="D224" s="1914"/>
      <c r="E224" s="392"/>
      <c r="F224" s="392"/>
      <c r="G224" s="392"/>
      <c r="H224" s="247"/>
      <c r="I224" s="247"/>
      <c r="J224" s="247"/>
      <c r="K224" s="381"/>
      <c r="L224" s="381"/>
    </row>
    <row r="225" spans="1:12" ht="27.95" customHeight="1">
      <c r="A225" s="397"/>
      <c r="B225" s="1598"/>
      <c r="C225" s="1913"/>
      <c r="D225" s="1914"/>
      <c r="E225" s="392"/>
      <c r="F225" s="392"/>
      <c r="G225" s="392"/>
      <c r="H225" s="247"/>
      <c r="I225" s="247"/>
      <c r="J225" s="247"/>
      <c r="K225" s="381"/>
      <c r="L225" s="381"/>
    </row>
    <row r="226" spans="1:12" ht="27.95" customHeight="1">
      <c r="A226" s="397"/>
      <c r="B226" s="2526" t="s">
        <v>709</v>
      </c>
      <c r="C226" s="2527"/>
      <c r="D226" s="2528"/>
      <c r="E226" s="340" t="s">
        <v>24</v>
      </c>
      <c r="F226" s="392" t="s">
        <v>43</v>
      </c>
      <c r="G226" s="340" t="s">
        <v>44</v>
      </c>
      <c r="H226" s="247"/>
      <c r="I226" s="247"/>
      <c r="J226" s="247"/>
      <c r="K226" s="381"/>
      <c r="L226" s="381"/>
    </row>
    <row r="227" spans="1:12" ht="27.95" customHeight="1">
      <c r="A227" s="1228" t="s">
        <v>372</v>
      </c>
      <c r="B227" s="610" t="s">
        <v>370</v>
      </c>
      <c r="C227" s="96">
        <v>5</v>
      </c>
      <c r="D227" s="97" t="s">
        <v>378</v>
      </c>
      <c r="E227" s="340" t="s">
        <v>45</v>
      </c>
      <c r="F227" s="339"/>
      <c r="G227" s="192" t="s">
        <v>46</v>
      </c>
      <c r="H227" s="247">
        <v>0.22800000000000001</v>
      </c>
      <c r="I227" s="247">
        <v>0</v>
      </c>
      <c r="J227" s="247">
        <f>SUM(H227:I227)</f>
        <v>0.22800000000000001</v>
      </c>
      <c r="K227" s="381"/>
      <c r="L227" s="381"/>
    </row>
    <row r="228" spans="1:12" ht="27.95" customHeight="1">
      <c r="A228" s="1228" t="s">
        <v>373</v>
      </c>
      <c r="B228" s="610" t="s">
        <v>369</v>
      </c>
      <c r="C228" s="96">
        <v>5</v>
      </c>
      <c r="D228" s="97" t="s">
        <v>378</v>
      </c>
      <c r="E228" s="340" t="s">
        <v>44</v>
      </c>
      <c r="F228" s="339"/>
      <c r="G228" s="192"/>
      <c r="H228" s="247">
        <v>0.22800000000000001</v>
      </c>
      <c r="I228" s="247">
        <v>0</v>
      </c>
      <c r="J228" s="247">
        <f t="shared" ref="J228:J230" si="49">SUM(H228:I228)</f>
        <v>0.22800000000000001</v>
      </c>
      <c r="K228" s="381"/>
      <c r="L228" s="381"/>
    </row>
    <row r="229" spans="1:12" ht="27.95" customHeight="1">
      <c r="A229" s="1228" t="s">
        <v>374</v>
      </c>
      <c r="B229" s="610" t="s">
        <v>111</v>
      </c>
      <c r="C229" s="96">
        <v>6</v>
      </c>
      <c r="D229" s="97" t="s">
        <v>378</v>
      </c>
      <c r="E229" s="392"/>
      <c r="F229" s="392"/>
      <c r="G229" s="392"/>
      <c r="H229" s="962">
        <v>0.30199999999999999</v>
      </c>
      <c r="I229" s="962">
        <v>0</v>
      </c>
      <c r="J229" s="962">
        <f t="shared" si="49"/>
        <v>0.30199999999999999</v>
      </c>
      <c r="K229" s="381"/>
      <c r="L229" s="381"/>
    </row>
    <row r="230" spans="1:12" ht="27.95" customHeight="1">
      <c r="A230" s="1228" t="s">
        <v>375</v>
      </c>
      <c r="B230" s="1905" t="s">
        <v>66</v>
      </c>
      <c r="C230" s="1135">
        <f>C227+C228+C229</f>
        <v>16</v>
      </c>
      <c r="D230" s="1914" t="s">
        <v>378</v>
      </c>
      <c r="E230" s="392"/>
      <c r="F230" s="392"/>
      <c r="G230" s="392"/>
      <c r="H230" s="962">
        <f>SUM(H227:H229)</f>
        <v>0.75800000000000001</v>
      </c>
      <c r="I230" s="962">
        <f t="shared" ref="I230" si="50">SUM(I227:I229)</f>
        <v>0</v>
      </c>
      <c r="J230" s="962">
        <f t="shared" si="49"/>
        <v>0.75800000000000001</v>
      </c>
      <c r="K230" s="381"/>
      <c r="L230" s="381"/>
    </row>
    <row r="231" spans="1:12" ht="27.95" customHeight="1">
      <c r="A231" s="1228"/>
      <c r="B231" s="1106" t="s">
        <v>1051</v>
      </c>
      <c r="C231" s="1135"/>
      <c r="D231" s="1914"/>
      <c r="E231" s="392"/>
      <c r="F231" s="392"/>
      <c r="G231" s="392"/>
      <c r="H231" s="247"/>
      <c r="I231" s="247"/>
      <c r="J231" s="247"/>
      <c r="K231" s="381"/>
      <c r="L231" s="381"/>
    </row>
    <row r="232" spans="1:12" ht="27.95" customHeight="1">
      <c r="A232" s="1228"/>
      <c r="B232" s="1598"/>
      <c r="C232" s="1135"/>
      <c r="D232" s="1914"/>
      <c r="E232" s="392"/>
      <c r="F232" s="392"/>
      <c r="G232" s="392"/>
      <c r="H232" s="247"/>
      <c r="I232" s="247"/>
      <c r="J232" s="247"/>
      <c r="K232" s="381"/>
      <c r="L232" s="381"/>
    </row>
    <row r="233" spans="1:12" ht="27.95" customHeight="1">
      <c r="A233" s="397"/>
      <c r="B233" s="2526" t="s">
        <v>710</v>
      </c>
      <c r="C233" s="2527"/>
      <c r="D233" s="2528"/>
      <c r="E233" s="340" t="s">
        <v>24</v>
      </c>
      <c r="F233" s="392" t="s">
        <v>43</v>
      </c>
      <c r="G233" s="340" t="s">
        <v>44</v>
      </c>
      <c r="H233" s="247"/>
      <c r="I233" s="247"/>
      <c r="J233" s="247"/>
      <c r="K233" s="381"/>
      <c r="L233" s="381"/>
    </row>
    <row r="234" spans="1:12" ht="27.95" customHeight="1">
      <c r="A234" s="1228" t="s">
        <v>382</v>
      </c>
      <c r="B234" s="610" t="s">
        <v>370</v>
      </c>
      <c r="C234" s="96">
        <v>4</v>
      </c>
      <c r="D234" s="97" t="s">
        <v>378</v>
      </c>
      <c r="E234" s="340" t="s">
        <v>45</v>
      </c>
      <c r="F234" s="339"/>
      <c r="G234" s="192" t="s">
        <v>46</v>
      </c>
      <c r="H234" s="247">
        <v>0.22800000000000001</v>
      </c>
      <c r="I234" s="247">
        <v>0</v>
      </c>
      <c r="J234" s="247">
        <f>SUM(H234:I234)</f>
        <v>0.22800000000000001</v>
      </c>
      <c r="K234" s="381"/>
      <c r="L234" s="381"/>
    </row>
    <row r="235" spans="1:12" ht="27.95" customHeight="1">
      <c r="A235" s="1228" t="s">
        <v>381</v>
      </c>
      <c r="B235" s="610" t="s">
        <v>369</v>
      </c>
      <c r="C235" s="96">
        <v>4</v>
      </c>
      <c r="D235" s="97" t="s">
        <v>378</v>
      </c>
      <c r="E235" s="340" t="s">
        <v>44</v>
      </c>
      <c r="F235" s="339"/>
      <c r="G235" s="192"/>
      <c r="H235" s="247">
        <v>0.22800000000000001</v>
      </c>
      <c r="I235" s="247">
        <v>0</v>
      </c>
      <c r="J235" s="247">
        <f t="shared" ref="J235:J237" si="51">SUM(H235:I235)</f>
        <v>0.22800000000000001</v>
      </c>
      <c r="K235" s="381"/>
      <c r="L235" s="381"/>
    </row>
    <row r="236" spans="1:12" ht="27.95" customHeight="1">
      <c r="A236" s="1228" t="s">
        <v>379</v>
      </c>
      <c r="B236" s="610" t="s">
        <v>111</v>
      </c>
      <c r="C236" s="96">
        <v>10</v>
      </c>
      <c r="D236" s="97" t="s">
        <v>378</v>
      </c>
      <c r="E236" s="392"/>
      <c r="F236" s="392"/>
      <c r="G236" s="392"/>
      <c r="H236" s="962">
        <v>0.376</v>
      </c>
      <c r="I236" s="962">
        <v>0</v>
      </c>
      <c r="J236" s="962">
        <f t="shared" si="51"/>
        <v>0.376</v>
      </c>
      <c r="K236" s="381"/>
      <c r="L236" s="381"/>
    </row>
    <row r="237" spans="1:12" ht="27.95" customHeight="1">
      <c r="A237" s="1228" t="s">
        <v>380</v>
      </c>
      <c r="B237" s="1905" t="s">
        <v>66</v>
      </c>
      <c r="C237" s="1135">
        <f>C234+C235+C236</f>
        <v>18</v>
      </c>
      <c r="D237" s="1914" t="s">
        <v>378</v>
      </c>
      <c r="E237" s="392"/>
      <c r="F237" s="392"/>
      <c r="G237" s="392"/>
      <c r="H237" s="962">
        <f>SUM(H234:H236)</f>
        <v>0.83200000000000007</v>
      </c>
      <c r="I237" s="962">
        <f t="shared" ref="I237" si="52">SUM(I234:I236)</f>
        <v>0</v>
      </c>
      <c r="J237" s="962">
        <f t="shared" si="51"/>
        <v>0.83200000000000007</v>
      </c>
      <c r="K237" s="381"/>
      <c r="L237" s="381"/>
    </row>
    <row r="238" spans="1:12" ht="27.95" customHeight="1">
      <c r="A238" s="1228"/>
      <c r="B238" s="1106" t="s">
        <v>1051</v>
      </c>
      <c r="C238" s="1135"/>
      <c r="D238" s="1914"/>
      <c r="E238" s="392"/>
      <c r="F238" s="392"/>
      <c r="G238" s="392"/>
      <c r="H238" s="247"/>
      <c r="I238" s="247"/>
      <c r="J238" s="247"/>
      <c r="K238" s="381"/>
      <c r="L238" s="381"/>
    </row>
    <row r="239" spans="1:12" ht="27.95" customHeight="1">
      <c r="A239" s="1228"/>
      <c r="B239" s="1106"/>
      <c r="C239" s="1135"/>
      <c r="D239" s="1914"/>
      <c r="E239" s="392"/>
      <c r="F239" s="392"/>
      <c r="G239" s="392"/>
      <c r="H239" s="247"/>
      <c r="I239" s="247"/>
      <c r="J239" s="247"/>
      <c r="K239" s="381"/>
      <c r="L239" s="381"/>
    </row>
    <row r="240" spans="1:12" ht="27.95" customHeight="1">
      <c r="A240" s="2139"/>
      <c r="B240" s="2140"/>
      <c r="C240" s="2141"/>
      <c r="D240" s="371"/>
      <c r="E240" s="422"/>
      <c r="F240" s="422"/>
      <c r="G240" s="422"/>
      <c r="H240" s="442"/>
      <c r="I240" s="442"/>
      <c r="J240" s="442"/>
      <c r="K240" s="381"/>
      <c r="L240" s="381"/>
    </row>
    <row r="241" spans="1:12" ht="27.95" customHeight="1">
      <c r="A241" s="1129" t="s">
        <v>1090</v>
      </c>
      <c r="B241" s="2529" t="s">
        <v>711</v>
      </c>
      <c r="C241" s="2530"/>
      <c r="D241" s="2531"/>
      <c r="E241" s="450" t="s">
        <v>24</v>
      </c>
      <c r="F241" s="389" t="s">
        <v>43</v>
      </c>
      <c r="G241" s="450" t="s">
        <v>44</v>
      </c>
      <c r="H241" s="443"/>
      <c r="I241" s="443"/>
      <c r="J241" s="443"/>
      <c r="K241" s="381"/>
      <c r="L241" s="381"/>
    </row>
    <row r="242" spans="1:12" ht="27.95" customHeight="1">
      <c r="A242" s="397"/>
      <c r="B242" s="2511" t="s">
        <v>386</v>
      </c>
      <c r="C242" s="2535"/>
      <c r="D242" s="2536"/>
      <c r="E242" s="340" t="s">
        <v>45</v>
      </c>
      <c r="F242" s="339"/>
      <c r="G242" s="192" t="s">
        <v>46</v>
      </c>
      <c r="H242" s="247">
        <v>0.01</v>
      </c>
      <c r="I242" s="247">
        <v>0</v>
      </c>
      <c r="J242" s="247">
        <f>SUM(H242:I242)</f>
        <v>0.01</v>
      </c>
      <c r="K242" s="381"/>
      <c r="L242" s="381"/>
    </row>
    <row r="243" spans="1:12" ht="27.95" customHeight="1">
      <c r="A243" s="397"/>
      <c r="B243" s="2511" t="s">
        <v>384</v>
      </c>
      <c r="C243" s="2535"/>
      <c r="D243" s="2536"/>
      <c r="E243" s="340" t="s">
        <v>44</v>
      </c>
      <c r="F243" s="339"/>
      <c r="G243" s="192"/>
      <c r="H243" s="247">
        <v>0.01</v>
      </c>
      <c r="I243" s="247">
        <v>0</v>
      </c>
      <c r="J243" s="247">
        <f t="shared" ref="J243:J245" si="53">SUM(H243:I243)</f>
        <v>0.01</v>
      </c>
      <c r="K243" s="381"/>
      <c r="L243" s="381"/>
    </row>
    <row r="244" spans="1:12" ht="27.95" customHeight="1">
      <c r="A244" s="397"/>
      <c r="B244" s="2511" t="s">
        <v>385</v>
      </c>
      <c r="C244" s="2535"/>
      <c r="D244" s="2536"/>
      <c r="E244" s="392"/>
      <c r="F244" s="392"/>
      <c r="G244" s="392"/>
      <c r="H244" s="247">
        <v>0.01</v>
      </c>
      <c r="I244" s="247">
        <v>0</v>
      </c>
      <c r="J244" s="247">
        <f t="shared" si="53"/>
        <v>0.01</v>
      </c>
      <c r="K244" s="381"/>
      <c r="L244" s="381"/>
    </row>
    <row r="245" spans="1:12" ht="27.95" customHeight="1">
      <c r="A245" s="397"/>
      <c r="B245" s="2511" t="s">
        <v>433</v>
      </c>
      <c r="C245" s="2535"/>
      <c r="D245" s="2536"/>
      <c r="E245" s="392"/>
      <c r="F245" s="392"/>
      <c r="G245" s="392"/>
      <c r="H245" s="247">
        <f>SUM(H242:H244)</f>
        <v>0.03</v>
      </c>
      <c r="I245" s="247">
        <f t="shared" ref="I245" si="54">SUM(I242:I244)</f>
        <v>0</v>
      </c>
      <c r="J245" s="247">
        <f t="shared" si="53"/>
        <v>0.03</v>
      </c>
      <c r="K245" s="381"/>
      <c r="L245" s="381"/>
    </row>
    <row r="246" spans="1:12" ht="27.95" customHeight="1">
      <c r="A246" s="397"/>
      <c r="B246" s="1905"/>
      <c r="C246" s="1913"/>
      <c r="D246" s="1914"/>
      <c r="E246" s="392"/>
      <c r="F246" s="392"/>
      <c r="G246" s="392"/>
      <c r="H246" s="247"/>
      <c r="I246" s="247"/>
      <c r="J246" s="247"/>
      <c r="K246" s="381"/>
      <c r="L246" s="381"/>
    </row>
    <row r="247" spans="1:12" ht="27.95" customHeight="1">
      <c r="A247" s="397"/>
      <c r="B247" s="1111" t="s">
        <v>712</v>
      </c>
      <c r="C247" s="1908"/>
      <c r="D247" s="1909"/>
      <c r="E247" s="340" t="s">
        <v>24</v>
      </c>
      <c r="F247" s="392" t="s">
        <v>43</v>
      </c>
      <c r="G247" s="340" t="s">
        <v>44</v>
      </c>
      <c r="H247" s="247"/>
      <c r="I247" s="247"/>
      <c r="J247" s="247"/>
      <c r="K247" s="381"/>
      <c r="L247" s="381"/>
    </row>
    <row r="248" spans="1:12" ht="27.95" customHeight="1">
      <c r="A248" s="397"/>
      <c r="B248" s="2526" t="s">
        <v>383</v>
      </c>
      <c r="C248" s="2527"/>
      <c r="D248" s="2528"/>
      <c r="E248" s="340" t="s">
        <v>45</v>
      </c>
      <c r="F248" s="339"/>
      <c r="G248" s="192" t="s">
        <v>46</v>
      </c>
      <c r="H248" s="247"/>
      <c r="I248" s="247"/>
      <c r="J248" s="247"/>
      <c r="K248" s="381"/>
      <c r="L248" s="381"/>
    </row>
    <row r="249" spans="1:12" ht="27.95" customHeight="1">
      <c r="A249" s="397"/>
      <c r="B249" s="2511" t="s">
        <v>386</v>
      </c>
      <c r="C249" s="2535"/>
      <c r="D249" s="2536"/>
      <c r="E249" s="340" t="s">
        <v>44</v>
      </c>
      <c r="F249" s="339"/>
      <c r="G249" s="192"/>
      <c r="H249" s="247">
        <v>0.01</v>
      </c>
      <c r="I249" s="247">
        <v>0</v>
      </c>
      <c r="J249" s="247">
        <f>SUM(H249:I249)</f>
        <v>0.01</v>
      </c>
      <c r="K249" s="381"/>
      <c r="L249" s="381"/>
    </row>
    <row r="250" spans="1:12" ht="27.95" customHeight="1">
      <c r="A250" s="397"/>
      <c r="B250" s="2511" t="s">
        <v>384</v>
      </c>
      <c r="C250" s="2535"/>
      <c r="D250" s="2536"/>
      <c r="E250" s="392"/>
      <c r="F250" s="392"/>
      <c r="G250" s="392"/>
      <c r="H250" s="247">
        <v>0.01</v>
      </c>
      <c r="I250" s="247">
        <v>0</v>
      </c>
      <c r="J250" s="247">
        <f t="shared" ref="J250:J252" si="55">SUM(H250:I250)</f>
        <v>0.01</v>
      </c>
      <c r="K250" s="381"/>
      <c r="L250" s="381"/>
    </row>
    <row r="251" spans="1:12" ht="27.95" customHeight="1">
      <c r="A251" s="397"/>
      <c r="B251" s="2511" t="s">
        <v>385</v>
      </c>
      <c r="C251" s="2535"/>
      <c r="D251" s="2536"/>
      <c r="E251" s="392"/>
      <c r="F251" s="392"/>
      <c r="G251" s="392"/>
      <c r="H251" s="247">
        <v>0.01</v>
      </c>
      <c r="I251" s="247">
        <v>0</v>
      </c>
      <c r="J251" s="247">
        <f t="shared" si="55"/>
        <v>0.01</v>
      </c>
      <c r="K251" s="381"/>
      <c r="L251" s="381"/>
    </row>
    <row r="252" spans="1:12" ht="27.95" customHeight="1">
      <c r="A252" s="397"/>
      <c r="B252" s="2511" t="s">
        <v>433</v>
      </c>
      <c r="C252" s="2535"/>
      <c r="D252" s="2536"/>
      <c r="E252" s="392"/>
      <c r="F252" s="392"/>
      <c r="G252" s="392"/>
      <c r="H252" s="247">
        <f>SUM(H249:H251)</f>
        <v>0.03</v>
      </c>
      <c r="I252" s="247">
        <f t="shared" ref="I252" si="56">SUM(I249:I251)</f>
        <v>0</v>
      </c>
      <c r="J252" s="247">
        <f t="shared" si="55"/>
        <v>0.03</v>
      </c>
      <c r="K252" s="381"/>
      <c r="L252" s="381"/>
    </row>
    <row r="253" spans="1:12" ht="27.95" customHeight="1">
      <c r="A253" s="397"/>
      <c r="B253" s="1905"/>
      <c r="C253" s="1913"/>
      <c r="D253" s="1914"/>
      <c r="E253" s="392"/>
      <c r="F253" s="392"/>
      <c r="G253" s="392"/>
      <c r="H253" s="247"/>
      <c r="I253" s="247"/>
      <c r="J253" s="247"/>
      <c r="K253" s="381"/>
      <c r="L253" s="381"/>
    </row>
    <row r="254" spans="1:12" ht="27.95" customHeight="1">
      <c r="A254" s="1130" t="s">
        <v>713</v>
      </c>
      <c r="B254" s="1232" t="s">
        <v>1052</v>
      </c>
      <c r="C254" s="1112"/>
      <c r="D254" s="1233"/>
      <c r="E254" s="340" t="s">
        <v>24</v>
      </c>
      <c r="F254" s="392" t="s">
        <v>43</v>
      </c>
      <c r="G254" s="340" t="s">
        <v>44</v>
      </c>
      <c r="H254" s="247"/>
      <c r="I254" s="247"/>
      <c r="J254" s="247"/>
      <c r="K254" s="381"/>
      <c r="L254" s="381"/>
    </row>
    <row r="255" spans="1:12" ht="27.95" customHeight="1">
      <c r="A255" s="397"/>
      <c r="B255" s="2526" t="s">
        <v>1053</v>
      </c>
      <c r="C255" s="2527"/>
      <c r="D255" s="2528"/>
      <c r="E255" s="340" t="s">
        <v>45</v>
      </c>
      <c r="F255" s="339"/>
      <c r="G255" s="192" t="s">
        <v>46</v>
      </c>
      <c r="H255" s="247"/>
      <c r="I255" s="247"/>
      <c r="J255" s="247"/>
      <c r="K255" s="381"/>
      <c r="L255" s="381"/>
    </row>
    <row r="256" spans="1:12" ht="27.95" customHeight="1">
      <c r="A256" s="397"/>
      <c r="B256" s="2511" t="s">
        <v>387</v>
      </c>
      <c r="C256" s="2512"/>
      <c r="D256" s="2513"/>
      <c r="E256" s="340" t="s">
        <v>44</v>
      </c>
      <c r="F256" s="339"/>
      <c r="G256" s="192"/>
      <c r="H256" s="247">
        <v>0</v>
      </c>
      <c r="I256" s="247">
        <v>0</v>
      </c>
      <c r="J256" s="247">
        <f>SUM(H256:I256)</f>
        <v>0</v>
      </c>
      <c r="K256" s="381"/>
      <c r="L256" s="381"/>
    </row>
    <row r="257" spans="1:12" ht="27.95" customHeight="1">
      <c r="A257" s="397"/>
      <c r="B257" s="2511" t="s">
        <v>388</v>
      </c>
      <c r="C257" s="2512"/>
      <c r="D257" s="2513"/>
      <c r="E257" s="392"/>
      <c r="F257" s="392"/>
      <c r="G257" s="392"/>
      <c r="H257" s="247">
        <v>0</v>
      </c>
      <c r="I257" s="247">
        <v>0</v>
      </c>
      <c r="J257" s="247">
        <f t="shared" ref="J257:J259" si="57">SUM(H257:I257)</f>
        <v>0</v>
      </c>
      <c r="K257" s="381"/>
      <c r="L257" s="381"/>
    </row>
    <row r="258" spans="1:12" ht="27.95" customHeight="1">
      <c r="A258" s="397"/>
      <c r="B258" s="2511" t="s">
        <v>389</v>
      </c>
      <c r="C258" s="2512"/>
      <c r="D258" s="2513"/>
      <c r="E258" s="392"/>
      <c r="F258" s="392"/>
      <c r="G258" s="392"/>
      <c r="H258" s="247">
        <v>0</v>
      </c>
      <c r="I258" s="247">
        <v>0</v>
      </c>
      <c r="J258" s="247">
        <f t="shared" si="57"/>
        <v>0</v>
      </c>
      <c r="K258" s="381"/>
      <c r="L258" s="381"/>
    </row>
    <row r="259" spans="1:12" ht="27.95" customHeight="1">
      <c r="A259" s="397"/>
      <c r="B259" s="1905" t="s">
        <v>390</v>
      </c>
      <c r="C259" s="1913"/>
      <c r="D259" s="1914"/>
      <c r="E259" s="392"/>
      <c r="F259" s="392"/>
      <c r="G259" s="392"/>
      <c r="H259" s="247">
        <f>SUM(H256:H258)</f>
        <v>0</v>
      </c>
      <c r="I259" s="247">
        <f t="shared" ref="I259" si="58">SUM(I256:I258)</f>
        <v>0</v>
      </c>
      <c r="J259" s="247">
        <f t="shared" si="57"/>
        <v>0</v>
      </c>
      <c r="K259" s="381"/>
      <c r="L259" s="381"/>
    </row>
    <row r="260" spans="1:12" ht="27.95" customHeight="1">
      <c r="A260" s="397"/>
      <c r="B260" s="398"/>
      <c r="C260" s="1475"/>
      <c r="D260" s="1476"/>
      <c r="E260" s="392"/>
      <c r="F260" s="392"/>
      <c r="G260" s="392"/>
      <c r="H260" s="247"/>
      <c r="I260" s="247"/>
      <c r="J260" s="247"/>
      <c r="K260" s="381"/>
      <c r="L260" s="381"/>
    </row>
    <row r="261" spans="1:12" ht="27.95" customHeight="1">
      <c r="A261" s="397"/>
      <c r="B261" s="2526" t="s">
        <v>1054</v>
      </c>
      <c r="C261" s="2527"/>
      <c r="D261" s="2528"/>
      <c r="E261" s="340" t="s">
        <v>24</v>
      </c>
      <c r="F261" s="392" t="s">
        <v>43</v>
      </c>
      <c r="G261" s="340" t="s">
        <v>44</v>
      </c>
      <c r="H261" s="247"/>
      <c r="I261" s="247"/>
      <c r="J261" s="247"/>
      <c r="K261" s="381"/>
      <c r="L261" s="381"/>
    </row>
    <row r="262" spans="1:12" ht="27.95" customHeight="1">
      <c r="A262" s="397"/>
      <c r="B262" s="2511" t="s">
        <v>394</v>
      </c>
      <c r="C262" s="2512"/>
      <c r="D262" s="2513"/>
      <c r="E262" s="340" t="s">
        <v>45</v>
      </c>
      <c r="F262" s="339"/>
      <c r="G262" s="192" t="s">
        <v>46</v>
      </c>
      <c r="H262" s="247">
        <v>0</v>
      </c>
      <c r="I262" s="247">
        <v>0</v>
      </c>
      <c r="J262" s="247">
        <f>SUM(H262:I262)</f>
        <v>0</v>
      </c>
      <c r="K262" s="381"/>
      <c r="L262" s="381"/>
    </row>
    <row r="263" spans="1:12" ht="27.95" customHeight="1">
      <c r="A263" s="397"/>
      <c r="B263" s="2511" t="s">
        <v>392</v>
      </c>
      <c r="C263" s="2512"/>
      <c r="D263" s="2513"/>
      <c r="E263" s="340" t="s">
        <v>44</v>
      </c>
      <c r="F263" s="339"/>
      <c r="G263" s="192"/>
      <c r="H263" s="247">
        <v>0</v>
      </c>
      <c r="I263" s="247">
        <v>0</v>
      </c>
      <c r="J263" s="247">
        <f t="shared" ref="J263:J265" si="59">SUM(H263:I263)</f>
        <v>0</v>
      </c>
      <c r="K263" s="381"/>
      <c r="L263" s="381"/>
    </row>
    <row r="264" spans="1:12" ht="27.95" customHeight="1">
      <c r="A264" s="397"/>
      <c r="B264" s="2511" t="s">
        <v>393</v>
      </c>
      <c r="C264" s="2512"/>
      <c r="D264" s="2513"/>
      <c r="E264" s="392"/>
      <c r="F264" s="392"/>
      <c r="G264" s="392"/>
      <c r="H264" s="247">
        <v>0</v>
      </c>
      <c r="I264" s="247">
        <v>0</v>
      </c>
      <c r="J264" s="247">
        <f t="shared" si="59"/>
        <v>0</v>
      </c>
      <c r="K264" s="381"/>
      <c r="L264" s="381"/>
    </row>
    <row r="265" spans="1:12" ht="27.95" customHeight="1">
      <c r="A265" s="397"/>
      <c r="B265" s="1905" t="s">
        <v>391</v>
      </c>
      <c r="C265" s="1913"/>
      <c r="D265" s="1914"/>
      <c r="E265" s="392"/>
      <c r="F265" s="392"/>
      <c r="G265" s="392"/>
      <c r="H265" s="247">
        <f>SUM(H262:H264)</f>
        <v>0</v>
      </c>
      <c r="I265" s="247">
        <f t="shared" ref="I265" si="60">SUM(I262:I264)</f>
        <v>0</v>
      </c>
      <c r="J265" s="247">
        <f t="shared" si="59"/>
        <v>0</v>
      </c>
      <c r="K265" s="381"/>
      <c r="L265" s="381"/>
    </row>
    <row r="266" spans="1:12" ht="27.95" customHeight="1">
      <c r="A266" s="397"/>
      <c r="B266" s="398"/>
      <c r="C266" s="1475"/>
      <c r="D266" s="1476"/>
      <c r="E266" s="392"/>
      <c r="F266" s="392"/>
      <c r="G266" s="392"/>
      <c r="H266" s="247"/>
      <c r="I266" s="247"/>
      <c r="J266" s="247"/>
      <c r="K266" s="381"/>
      <c r="L266" s="381"/>
    </row>
    <row r="267" spans="1:12" ht="27.95" customHeight="1">
      <c r="A267" s="397"/>
      <c r="B267" s="398"/>
      <c r="C267" s="1475"/>
      <c r="D267" s="1476"/>
      <c r="E267" s="392"/>
      <c r="F267" s="392"/>
      <c r="G267" s="392"/>
      <c r="H267" s="247"/>
      <c r="I267" s="247"/>
      <c r="J267" s="247"/>
      <c r="K267" s="381"/>
      <c r="L267" s="381"/>
    </row>
    <row r="268" spans="1:12" ht="27.95" customHeight="1">
      <c r="A268" s="397"/>
      <c r="B268" s="398"/>
      <c r="C268" s="1475"/>
      <c r="D268" s="1476"/>
      <c r="E268" s="392"/>
      <c r="F268" s="392"/>
      <c r="G268" s="392"/>
      <c r="H268" s="247"/>
      <c r="I268" s="247"/>
      <c r="J268" s="247"/>
      <c r="K268" s="381"/>
      <c r="L268" s="381"/>
    </row>
    <row r="269" spans="1:12" ht="27.95" customHeight="1">
      <c r="A269" s="397"/>
      <c r="B269" s="398"/>
      <c r="C269" s="1475"/>
      <c r="D269" s="1476"/>
      <c r="E269" s="392"/>
      <c r="F269" s="392"/>
      <c r="G269" s="392"/>
      <c r="H269" s="247"/>
      <c r="I269" s="247"/>
      <c r="J269" s="247"/>
      <c r="K269" s="381"/>
      <c r="L269" s="381"/>
    </row>
    <row r="270" spans="1:12" ht="27.95" customHeight="1">
      <c r="A270" s="2098"/>
      <c r="B270" s="2142"/>
      <c r="C270" s="2143"/>
      <c r="D270" s="2135"/>
      <c r="E270" s="422"/>
      <c r="F270" s="422"/>
      <c r="G270" s="422"/>
      <c r="H270" s="442"/>
      <c r="I270" s="442"/>
      <c r="J270" s="442"/>
      <c r="K270" s="381"/>
      <c r="L270" s="381"/>
    </row>
    <row r="271" spans="1:12" ht="27.95" customHeight="1">
      <c r="A271" s="1129" t="s">
        <v>713</v>
      </c>
      <c r="B271" s="2541" t="s">
        <v>1055</v>
      </c>
      <c r="C271" s="2542"/>
      <c r="D271" s="2543"/>
      <c r="E271" s="1869" t="s">
        <v>24</v>
      </c>
      <c r="F271" s="2109" t="s">
        <v>43</v>
      </c>
      <c r="G271" s="1869" t="s">
        <v>44</v>
      </c>
      <c r="H271" s="1974"/>
      <c r="I271" s="1974"/>
      <c r="J271" s="1974"/>
      <c r="K271" s="381"/>
      <c r="L271" s="381"/>
    </row>
    <row r="272" spans="1:12" ht="27.95" customHeight="1">
      <c r="A272" s="1164" t="s">
        <v>1082</v>
      </c>
      <c r="B272" s="1154" t="s">
        <v>1056</v>
      </c>
      <c r="C272" s="1170">
        <v>531</v>
      </c>
      <c r="D272" s="1122" t="s">
        <v>1057</v>
      </c>
      <c r="E272" s="411" t="s">
        <v>45</v>
      </c>
      <c r="F272" s="412"/>
      <c r="G272" s="413" t="s">
        <v>46</v>
      </c>
      <c r="H272" s="962">
        <v>0.39800000000000002</v>
      </c>
      <c r="I272" s="962">
        <v>0</v>
      </c>
      <c r="J272" s="1828">
        <f>SUM(H272:I272)</f>
        <v>0.39800000000000002</v>
      </c>
      <c r="K272" s="381"/>
      <c r="L272" s="381"/>
    </row>
    <row r="273" spans="1:12" ht="27.95" customHeight="1">
      <c r="A273" s="1600"/>
      <c r="B273" s="1154" t="s">
        <v>508</v>
      </c>
      <c r="C273" s="1170">
        <v>688</v>
      </c>
      <c r="D273" s="1122" t="s">
        <v>1058</v>
      </c>
      <c r="E273" s="411" t="s">
        <v>44</v>
      </c>
      <c r="F273" s="412"/>
      <c r="G273" s="413"/>
      <c r="H273" s="962">
        <v>0.51600000000000001</v>
      </c>
      <c r="I273" s="962">
        <v>0</v>
      </c>
      <c r="J273" s="1828">
        <f t="shared" ref="J273:J275" si="61">SUM(H273:I273)</f>
        <v>0.51600000000000001</v>
      </c>
      <c r="K273" s="381"/>
      <c r="L273" s="381"/>
    </row>
    <row r="274" spans="1:12" ht="27.95" customHeight="1">
      <c r="A274" s="397"/>
      <c r="B274" s="1154" t="s">
        <v>408</v>
      </c>
      <c r="C274" s="1170">
        <v>140</v>
      </c>
      <c r="D274" s="1122" t="s">
        <v>1059</v>
      </c>
      <c r="E274" s="418"/>
      <c r="F274" s="418"/>
      <c r="G274" s="418"/>
      <c r="H274" s="962">
        <v>0.105</v>
      </c>
      <c r="I274" s="962">
        <v>0</v>
      </c>
      <c r="J274" s="1828">
        <f t="shared" si="61"/>
        <v>0.105</v>
      </c>
      <c r="K274" s="381"/>
      <c r="L274" s="381"/>
    </row>
    <row r="275" spans="1:12" ht="27.95" customHeight="1">
      <c r="A275" s="397"/>
      <c r="B275" s="1154" t="s">
        <v>376</v>
      </c>
      <c r="C275" s="1601">
        <f>SUM(C272:C274)</f>
        <v>1359</v>
      </c>
      <c r="D275" s="1122" t="s">
        <v>1058</v>
      </c>
      <c r="E275" s="418"/>
      <c r="F275" s="418"/>
      <c r="G275" s="418"/>
      <c r="H275" s="962">
        <f>SUM(H272:H274)</f>
        <v>1.0190000000000001</v>
      </c>
      <c r="I275" s="962">
        <f t="shared" ref="I275" si="62">SUM(I272:I274)</f>
        <v>0</v>
      </c>
      <c r="J275" s="1828">
        <f t="shared" si="61"/>
        <v>1.0190000000000001</v>
      </c>
      <c r="K275" s="381"/>
      <c r="L275" s="381"/>
    </row>
    <row r="276" spans="1:12" ht="27.95" customHeight="1">
      <c r="A276" s="397"/>
      <c r="B276" s="1120"/>
      <c r="C276" s="1602"/>
      <c r="D276" s="1122"/>
      <c r="E276" s="392"/>
      <c r="F276" s="392"/>
      <c r="G276" s="392"/>
      <c r="H276" s="247"/>
      <c r="I276" s="247"/>
      <c r="J276" s="247"/>
      <c r="K276" s="381"/>
      <c r="L276" s="381"/>
    </row>
    <row r="277" spans="1:12" ht="27.95" customHeight="1">
      <c r="A277" s="397"/>
      <c r="B277" s="2526" t="s">
        <v>1091</v>
      </c>
      <c r="C277" s="2527"/>
      <c r="D277" s="2528"/>
      <c r="E277" s="340" t="s">
        <v>24</v>
      </c>
      <c r="F277" s="392" t="s">
        <v>43</v>
      </c>
      <c r="G277" s="340" t="s">
        <v>44</v>
      </c>
      <c r="H277" s="247"/>
      <c r="I277" s="247"/>
      <c r="J277" s="247"/>
      <c r="K277" s="381"/>
      <c r="L277" s="381"/>
    </row>
    <row r="278" spans="1:12" ht="27.95" customHeight="1">
      <c r="A278" s="397"/>
      <c r="B278" s="2511" t="s">
        <v>396</v>
      </c>
      <c r="C278" s="2512"/>
      <c r="D278" s="2513"/>
      <c r="E278" s="340" t="s">
        <v>45</v>
      </c>
      <c r="F278" s="339"/>
      <c r="G278" s="192" t="s">
        <v>46</v>
      </c>
      <c r="H278" s="247">
        <v>0</v>
      </c>
      <c r="I278" s="247">
        <v>0</v>
      </c>
      <c r="J278" s="247">
        <f>SUM(H278:I278)</f>
        <v>0</v>
      </c>
      <c r="K278" s="381"/>
      <c r="L278" s="381"/>
    </row>
    <row r="279" spans="1:12" ht="27.95" customHeight="1">
      <c r="A279" s="397"/>
      <c r="B279" s="2511" t="s">
        <v>397</v>
      </c>
      <c r="C279" s="2512"/>
      <c r="D279" s="2513"/>
      <c r="E279" s="340" t="s">
        <v>44</v>
      </c>
      <c r="F279" s="339"/>
      <c r="G279" s="192"/>
      <c r="H279" s="247">
        <v>0</v>
      </c>
      <c r="I279" s="247">
        <v>0</v>
      </c>
      <c r="J279" s="247">
        <f t="shared" ref="J279:J281" si="63">SUM(H279:I279)</f>
        <v>0</v>
      </c>
      <c r="K279" s="381"/>
      <c r="L279" s="381"/>
    </row>
    <row r="280" spans="1:12" ht="27.95" customHeight="1">
      <c r="A280" s="397"/>
      <c r="B280" s="2511" t="s">
        <v>398</v>
      </c>
      <c r="C280" s="2512"/>
      <c r="D280" s="2513"/>
      <c r="E280" s="392"/>
      <c r="F280" s="392"/>
      <c r="G280" s="392"/>
      <c r="H280" s="247">
        <v>0</v>
      </c>
      <c r="I280" s="247">
        <v>0</v>
      </c>
      <c r="J280" s="247">
        <f t="shared" si="63"/>
        <v>0</v>
      </c>
      <c r="K280" s="381"/>
      <c r="L280" s="381"/>
    </row>
    <row r="281" spans="1:12" ht="27.95" customHeight="1">
      <c r="A281" s="397"/>
      <c r="B281" s="2511" t="s">
        <v>395</v>
      </c>
      <c r="C281" s="2512"/>
      <c r="D281" s="2513"/>
      <c r="E281" s="392"/>
      <c r="F281" s="392"/>
      <c r="G281" s="392"/>
      <c r="H281" s="247">
        <f>SUM(H278:H280)</f>
        <v>0</v>
      </c>
      <c r="I281" s="247">
        <f t="shared" ref="I281" si="64">SUM(I278:I280)</f>
        <v>0</v>
      </c>
      <c r="J281" s="247">
        <f t="shared" si="63"/>
        <v>0</v>
      </c>
      <c r="K281" s="381"/>
      <c r="L281" s="381"/>
    </row>
    <row r="282" spans="1:12" ht="27.95" customHeight="1">
      <c r="A282" s="397"/>
      <c r="B282" s="1905"/>
      <c r="C282" s="1913"/>
      <c r="D282" s="1914"/>
      <c r="E282" s="392"/>
      <c r="F282" s="392"/>
      <c r="G282" s="392"/>
      <c r="H282" s="247"/>
      <c r="I282" s="247"/>
      <c r="J282" s="247"/>
      <c r="K282" s="381"/>
      <c r="L282" s="381"/>
    </row>
    <row r="283" spans="1:12" ht="27.95" customHeight="1">
      <c r="A283" s="397"/>
      <c r="B283" s="1928" t="s">
        <v>1080</v>
      </c>
      <c r="C283" s="1911"/>
      <c r="D283" s="1912"/>
      <c r="E283" s="340" t="s">
        <v>24</v>
      </c>
      <c r="F283" s="392" t="s">
        <v>43</v>
      </c>
      <c r="G283" s="340" t="s">
        <v>126</v>
      </c>
      <c r="H283" s="247"/>
      <c r="I283" s="247"/>
      <c r="J283" s="247"/>
      <c r="K283" s="48"/>
      <c r="L283" s="48"/>
    </row>
    <row r="284" spans="1:12" ht="27.95" customHeight="1">
      <c r="A284" s="397"/>
      <c r="B284" s="1928" t="s">
        <v>1081</v>
      </c>
      <c r="C284" s="1911"/>
      <c r="D284" s="1912"/>
      <c r="E284" s="340" t="s">
        <v>45</v>
      </c>
      <c r="F284" s="339"/>
      <c r="G284" s="192" t="s">
        <v>46</v>
      </c>
      <c r="H284" s="247"/>
      <c r="I284" s="247"/>
      <c r="J284" s="247"/>
      <c r="K284" s="48"/>
      <c r="L284" s="48"/>
    </row>
    <row r="285" spans="1:12" ht="27.95" customHeight="1">
      <c r="A285" s="397"/>
      <c r="B285" s="1603" t="s">
        <v>194</v>
      </c>
      <c r="C285" s="1604" t="s">
        <v>228</v>
      </c>
      <c r="D285" s="91" t="s">
        <v>281</v>
      </c>
      <c r="E285" s="340" t="s">
        <v>126</v>
      </c>
      <c r="F285" s="339"/>
      <c r="G285" s="192"/>
      <c r="H285" s="247">
        <v>0</v>
      </c>
      <c r="I285" s="247">
        <v>0</v>
      </c>
      <c r="J285" s="247">
        <f>SUM(H285:I285)</f>
        <v>0</v>
      </c>
      <c r="K285" s="48"/>
      <c r="L285" s="48"/>
    </row>
    <row r="286" spans="1:12" ht="27.95" customHeight="1">
      <c r="A286" s="397"/>
      <c r="B286" s="1603" t="s">
        <v>291</v>
      </c>
      <c r="C286" s="1604" t="s">
        <v>228</v>
      </c>
      <c r="D286" s="91" t="s">
        <v>378</v>
      </c>
      <c r="E286" s="340"/>
      <c r="F286" s="339"/>
      <c r="G286" s="192"/>
      <c r="H286" s="247">
        <v>0</v>
      </c>
      <c r="I286" s="247">
        <v>0</v>
      </c>
      <c r="J286" s="247">
        <f t="shared" ref="J286:J288" si="65">SUM(H286:I286)</f>
        <v>0</v>
      </c>
      <c r="K286" s="381"/>
      <c r="L286" s="407"/>
    </row>
    <row r="287" spans="1:12" ht="27.95" customHeight="1">
      <c r="A287" s="397"/>
      <c r="B287" s="1603" t="s">
        <v>111</v>
      </c>
      <c r="C287" s="90">
        <v>1</v>
      </c>
      <c r="D287" s="91" t="s">
        <v>411</v>
      </c>
      <c r="E287" s="392"/>
      <c r="F287" s="392"/>
      <c r="G287" s="392"/>
      <c r="H287" s="962">
        <v>0.02</v>
      </c>
      <c r="I287" s="962">
        <v>0</v>
      </c>
      <c r="J287" s="962">
        <f t="shared" si="65"/>
        <v>0.02</v>
      </c>
      <c r="K287" s="381"/>
      <c r="L287" s="407"/>
    </row>
    <row r="288" spans="1:12" ht="27.95" customHeight="1">
      <c r="A288" s="397"/>
      <c r="B288" s="1896" t="s">
        <v>376</v>
      </c>
      <c r="C288" s="655">
        <v>1</v>
      </c>
      <c r="D288" s="91" t="s">
        <v>378</v>
      </c>
      <c r="E288" s="392"/>
      <c r="F288" s="392"/>
      <c r="G288" s="392"/>
      <c r="H288" s="962">
        <f>SUM(H285:H287)</f>
        <v>0.02</v>
      </c>
      <c r="I288" s="962">
        <f t="shared" ref="I288" si="66">SUM(I285:I287)</f>
        <v>0</v>
      </c>
      <c r="J288" s="962">
        <f t="shared" si="65"/>
        <v>0.02</v>
      </c>
      <c r="K288" s="381"/>
      <c r="L288" s="407"/>
    </row>
    <row r="289" spans="1:16" ht="27.95" customHeight="1">
      <c r="A289" s="397"/>
      <c r="B289" s="1905"/>
      <c r="C289" s="1913"/>
      <c r="D289" s="1914"/>
      <c r="E289" s="392"/>
      <c r="F289" s="392"/>
      <c r="G289" s="392"/>
      <c r="H289" s="247"/>
      <c r="I289" s="247"/>
      <c r="J289" s="247"/>
      <c r="K289" s="381"/>
      <c r="L289" s="407"/>
    </row>
    <row r="290" spans="1:16" ht="27.95" customHeight="1">
      <c r="A290" s="1130" t="s">
        <v>714</v>
      </c>
      <c r="B290" s="2544" t="s">
        <v>1060</v>
      </c>
      <c r="C290" s="2545"/>
      <c r="D290" s="2546"/>
      <c r="E290" s="340" t="s">
        <v>24</v>
      </c>
      <c r="F290" s="392" t="s">
        <v>43</v>
      </c>
      <c r="G290" s="340" t="s">
        <v>44</v>
      </c>
      <c r="H290" s="247"/>
      <c r="I290" s="247"/>
      <c r="J290" s="247"/>
      <c r="K290" s="381"/>
      <c r="L290" s="407"/>
    </row>
    <row r="291" spans="1:16" ht="27.95" customHeight="1">
      <c r="A291" s="1164" t="s">
        <v>639</v>
      </c>
      <c r="B291" s="1918" t="s">
        <v>1061</v>
      </c>
      <c r="C291" s="621"/>
      <c r="D291" s="622"/>
      <c r="E291" s="340" t="s">
        <v>45</v>
      </c>
      <c r="F291" s="339"/>
      <c r="G291" s="192" t="s">
        <v>46</v>
      </c>
      <c r="H291" s="247"/>
      <c r="I291" s="247"/>
      <c r="J291" s="247"/>
      <c r="K291" s="381"/>
      <c r="L291" s="407"/>
    </row>
    <row r="292" spans="1:16" ht="27.95" customHeight="1">
      <c r="A292" s="397"/>
      <c r="B292" s="1918" t="s">
        <v>1062</v>
      </c>
      <c r="C292" s="621"/>
      <c r="D292" s="622"/>
      <c r="E292" s="340" t="s">
        <v>44</v>
      </c>
      <c r="F292" s="339"/>
      <c r="G292" s="192"/>
      <c r="H292" s="247"/>
      <c r="I292" s="247"/>
      <c r="J292" s="247"/>
      <c r="K292" s="381"/>
      <c r="L292" s="407"/>
    </row>
    <row r="293" spans="1:16" ht="27.95" customHeight="1">
      <c r="A293" s="397"/>
      <c r="B293" s="1905" t="s">
        <v>1063</v>
      </c>
      <c r="C293" s="1913"/>
      <c r="D293" s="1914"/>
      <c r="E293" s="392"/>
      <c r="F293" s="392"/>
      <c r="G293" s="392"/>
      <c r="H293" s="962">
        <v>0.02</v>
      </c>
      <c r="I293" s="962">
        <v>0</v>
      </c>
      <c r="J293" s="962">
        <f>SUM(H293:I293)</f>
        <v>0.02</v>
      </c>
      <c r="K293" s="381"/>
      <c r="L293" s="407"/>
    </row>
    <row r="294" spans="1:16" ht="27.95" customHeight="1">
      <c r="A294" s="397"/>
      <c r="B294" s="1905" t="s">
        <v>1064</v>
      </c>
      <c r="C294" s="1913"/>
      <c r="D294" s="1914"/>
      <c r="E294" s="392"/>
      <c r="F294" s="392"/>
      <c r="G294" s="392"/>
      <c r="H294" s="962">
        <v>0.02</v>
      </c>
      <c r="I294" s="962">
        <v>0</v>
      </c>
      <c r="J294" s="962">
        <f t="shared" ref="J294:J296" si="67">SUM(H294:I294)</f>
        <v>0.02</v>
      </c>
      <c r="K294" s="381"/>
      <c r="L294" s="83"/>
    </row>
    <row r="295" spans="1:16" ht="27.95" customHeight="1">
      <c r="A295" s="397"/>
      <c r="B295" s="1905" t="s">
        <v>1065</v>
      </c>
      <c r="C295" s="1913"/>
      <c r="D295" s="1914"/>
      <c r="E295" s="392"/>
      <c r="F295" s="392"/>
      <c r="G295" s="392"/>
      <c r="H295" s="962">
        <v>0.02</v>
      </c>
      <c r="I295" s="962">
        <v>0</v>
      </c>
      <c r="J295" s="962">
        <f t="shared" si="67"/>
        <v>0.02</v>
      </c>
      <c r="K295" s="381"/>
      <c r="L295" s="381"/>
    </row>
    <row r="296" spans="1:16" ht="27.95" customHeight="1">
      <c r="A296" s="397"/>
      <c r="B296" s="1905" t="s">
        <v>1066</v>
      </c>
      <c r="C296" s="121"/>
      <c r="D296" s="97"/>
      <c r="E296" s="392"/>
      <c r="F296" s="392"/>
      <c r="G296" s="392"/>
      <c r="H296" s="962">
        <f>SUM(H293:H295)</f>
        <v>0.06</v>
      </c>
      <c r="I296" s="962">
        <f t="shared" ref="I296" si="68">SUM(I293:I295)</f>
        <v>0</v>
      </c>
      <c r="J296" s="962">
        <f t="shared" si="67"/>
        <v>0.06</v>
      </c>
      <c r="K296" s="381"/>
      <c r="L296" s="381"/>
    </row>
    <row r="297" spans="1:16" ht="27.95" customHeight="1">
      <c r="A297" s="397"/>
      <c r="B297" s="2511"/>
      <c r="C297" s="2535"/>
      <c r="D297" s="2536"/>
      <c r="E297" s="392"/>
      <c r="F297" s="392"/>
      <c r="G297" s="392"/>
      <c r="H297" s="247"/>
      <c r="I297" s="247"/>
      <c r="J297" s="247"/>
      <c r="K297" s="381"/>
      <c r="L297" s="381"/>
    </row>
    <row r="298" spans="1:16" ht="27.95" customHeight="1">
      <c r="A298" s="397"/>
      <c r="B298" s="1905"/>
      <c r="C298" s="1913"/>
      <c r="D298" s="1914"/>
      <c r="E298" s="392"/>
      <c r="F298" s="392"/>
      <c r="G298" s="392"/>
      <c r="H298" s="247"/>
      <c r="I298" s="247"/>
      <c r="J298" s="247"/>
      <c r="K298" s="381"/>
      <c r="L298" s="381"/>
    </row>
    <row r="299" spans="1:16" ht="27.95" customHeight="1">
      <c r="A299" s="397"/>
      <c r="B299" s="1905"/>
      <c r="C299" s="1913"/>
      <c r="D299" s="1914"/>
      <c r="E299" s="392"/>
      <c r="F299" s="392"/>
      <c r="G299" s="392"/>
      <c r="H299" s="247"/>
      <c r="I299" s="247"/>
      <c r="J299" s="247"/>
      <c r="K299" s="381"/>
      <c r="L299" s="381"/>
    </row>
    <row r="300" spans="1:16" ht="27.95" customHeight="1">
      <c r="A300" s="2098"/>
      <c r="B300" s="2144"/>
      <c r="C300" s="370"/>
      <c r="D300" s="371"/>
      <c r="E300" s="422"/>
      <c r="F300" s="422"/>
      <c r="G300" s="422"/>
      <c r="H300" s="442"/>
      <c r="I300" s="442"/>
      <c r="J300" s="442"/>
      <c r="K300" s="381"/>
      <c r="L300" s="381"/>
    </row>
    <row r="301" spans="1:16" ht="27.95" customHeight="1">
      <c r="A301" s="1129" t="s">
        <v>714</v>
      </c>
      <c r="B301" s="2145" t="s">
        <v>1078</v>
      </c>
      <c r="C301" s="2146"/>
      <c r="D301" s="2147"/>
      <c r="E301" s="1869" t="s">
        <v>24</v>
      </c>
      <c r="F301" s="1869" t="s">
        <v>224</v>
      </c>
      <c r="G301" s="1869" t="s">
        <v>44</v>
      </c>
      <c r="H301" s="1974"/>
      <c r="I301" s="1974"/>
      <c r="J301" s="1974"/>
      <c r="K301" s="83"/>
      <c r="L301" s="83"/>
      <c r="M301" s="45"/>
    </row>
    <row r="302" spans="1:16" ht="27.95" customHeight="1">
      <c r="A302" s="1164" t="s">
        <v>1092</v>
      </c>
      <c r="B302" s="1153" t="s">
        <v>1079</v>
      </c>
      <c r="C302" s="1107"/>
      <c r="D302" s="1108"/>
      <c r="E302" s="411" t="s">
        <v>45</v>
      </c>
      <c r="F302" s="412"/>
      <c r="G302" s="413" t="s">
        <v>46</v>
      </c>
      <c r="H302" s="962"/>
      <c r="I302" s="962"/>
      <c r="J302" s="962"/>
      <c r="K302" s="407"/>
      <c r="L302" s="1607"/>
      <c r="M302" s="1608"/>
      <c r="P302" s="1094"/>
    </row>
    <row r="303" spans="1:16" ht="27.95" customHeight="1">
      <c r="A303" s="397"/>
      <c r="B303" s="1154" t="s">
        <v>368</v>
      </c>
      <c r="C303" s="1121">
        <v>1</v>
      </c>
      <c r="D303" s="1122" t="s">
        <v>127</v>
      </c>
      <c r="E303" s="411" t="s">
        <v>44</v>
      </c>
      <c r="F303" s="412"/>
      <c r="G303" s="413"/>
      <c r="H303" s="962">
        <v>0.02</v>
      </c>
      <c r="I303" s="962">
        <v>0</v>
      </c>
      <c r="J303" s="962">
        <f>SUM(H303:I303)</f>
        <v>0.02</v>
      </c>
      <c r="K303" s="407"/>
      <c r="L303" s="1609"/>
      <c r="M303" s="1608"/>
      <c r="O303" s="1094"/>
    </row>
    <row r="304" spans="1:16" ht="27.95" customHeight="1">
      <c r="A304" s="188"/>
      <c r="B304" s="1154" t="s">
        <v>291</v>
      </c>
      <c r="C304" s="1121">
        <v>1</v>
      </c>
      <c r="D304" s="1122" t="s">
        <v>127</v>
      </c>
      <c r="E304" s="411"/>
      <c r="F304" s="412"/>
      <c r="G304" s="413"/>
      <c r="H304" s="962">
        <v>0.02</v>
      </c>
      <c r="I304" s="962">
        <v>0</v>
      </c>
      <c r="J304" s="962">
        <f t="shared" ref="J304:J306" si="69">SUM(H304:I304)</f>
        <v>0.02</v>
      </c>
      <c r="K304" s="407"/>
      <c r="L304" s="1607"/>
      <c r="M304" s="1608"/>
    </row>
    <row r="305" spans="1:13" ht="27.95" customHeight="1">
      <c r="A305" s="397"/>
      <c r="B305" s="1154" t="s">
        <v>640</v>
      </c>
      <c r="C305" s="1121">
        <v>1</v>
      </c>
      <c r="D305" s="1122" t="s">
        <v>127</v>
      </c>
      <c r="E305" s="418"/>
      <c r="F305" s="418"/>
      <c r="G305" s="418"/>
      <c r="H305" s="962">
        <v>0.02</v>
      </c>
      <c r="I305" s="962">
        <v>0</v>
      </c>
      <c r="J305" s="962">
        <f t="shared" si="69"/>
        <v>0.02</v>
      </c>
      <c r="K305" s="407"/>
      <c r="L305" s="1610"/>
      <c r="M305" s="1608"/>
    </row>
    <row r="306" spans="1:13" ht="27.95" customHeight="1">
      <c r="A306" s="397"/>
      <c r="B306" s="1154" t="s">
        <v>16</v>
      </c>
      <c r="C306" s="1121">
        <f>SUM(C303:C305)</f>
        <v>3</v>
      </c>
      <c r="D306" s="1122" t="s">
        <v>127</v>
      </c>
      <c r="E306" s="418"/>
      <c r="F306" s="418"/>
      <c r="G306" s="418"/>
      <c r="H306" s="962">
        <f>SUM(H303:H305)</f>
        <v>0.06</v>
      </c>
      <c r="I306" s="962">
        <f t="shared" ref="I306" si="70">SUM(I303:I305)</f>
        <v>0</v>
      </c>
      <c r="J306" s="962">
        <f t="shared" si="69"/>
        <v>0.06</v>
      </c>
      <c r="K306" s="83"/>
      <c r="L306" s="83"/>
      <c r="M306" s="45"/>
    </row>
    <row r="307" spans="1:13" ht="27.95" customHeight="1">
      <c r="A307" s="397"/>
      <c r="B307" s="1154"/>
      <c r="C307" s="1121"/>
      <c r="D307" s="1125"/>
      <c r="E307" s="418"/>
      <c r="F307" s="418"/>
      <c r="G307" s="418"/>
      <c r="H307" s="962"/>
      <c r="I307" s="962"/>
      <c r="J307" s="962"/>
      <c r="K307" s="381"/>
      <c r="L307" s="381"/>
    </row>
    <row r="308" spans="1:13" ht="27.95" customHeight="1">
      <c r="A308" s="1130" t="s">
        <v>718</v>
      </c>
      <c r="B308" s="2526" t="s">
        <v>715</v>
      </c>
      <c r="C308" s="2527"/>
      <c r="D308" s="2528"/>
      <c r="E308" s="340" t="s">
        <v>24</v>
      </c>
      <c r="F308" s="392" t="s">
        <v>43</v>
      </c>
      <c r="G308" s="340" t="s">
        <v>44</v>
      </c>
      <c r="H308" s="247"/>
      <c r="I308" s="247"/>
      <c r="J308" s="247"/>
      <c r="K308" s="381"/>
      <c r="L308" s="381"/>
    </row>
    <row r="309" spans="1:13" ht="27.95" customHeight="1">
      <c r="A309" s="1227"/>
      <c r="B309" s="2526" t="s">
        <v>1093</v>
      </c>
      <c r="C309" s="2527"/>
      <c r="D309" s="2528"/>
      <c r="E309" s="340" t="s">
        <v>45</v>
      </c>
      <c r="F309" s="339"/>
      <c r="G309" s="192" t="s">
        <v>46</v>
      </c>
      <c r="H309" s="247"/>
      <c r="I309" s="247"/>
      <c r="J309" s="247"/>
      <c r="K309" s="381"/>
      <c r="L309" s="381"/>
    </row>
    <row r="310" spans="1:13" ht="27.95" customHeight="1">
      <c r="A310" s="1227"/>
      <c r="B310" s="1907" t="s">
        <v>1094</v>
      </c>
      <c r="C310" s="1908"/>
      <c r="D310" s="1909"/>
      <c r="E310" s="340" t="s">
        <v>44</v>
      </c>
      <c r="F310" s="339"/>
      <c r="G310" s="192"/>
      <c r="H310" s="247"/>
      <c r="I310" s="247"/>
      <c r="J310" s="247"/>
      <c r="K310" s="381"/>
      <c r="L310" s="381"/>
    </row>
    <row r="311" spans="1:13" ht="27.95" customHeight="1">
      <c r="A311" s="1227"/>
      <c r="B311" s="89" t="s">
        <v>102</v>
      </c>
      <c r="C311" s="474">
        <v>1</v>
      </c>
      <c r="D311" s="609"/>
      <c r="E311" s="340"/>
      <c r="F311" s="339"/>
      <c r="G311" s="192"/>
      <c r="H311" s="962">
        <v>0.08</v>
      </c>
      <c r="I311" s="962">
        <v>0</v>
      </c>
      <c r="J311" s="962">
        <f>SUM(H311:I311)</f>
        <v>0.08</v>
      </c>
      <c r="K311" s="381"/>
      <c r="L311" s="381"/>
    </row>
    <row r="312" spans="1:13" ht="27.95" customHeight="1">
      <c r="A312" s="571"/>
      <c r="B312" s="89" t="s">
        <v>61</v>
      </c>
      <c r="C312" s="474">
        <v>1</v>
      </c>
      <c r="D312" s="609"/>
      <c r="E312" s="392"/>
      <c r="F312" s="392"/>
      <c r="G312" s="392"/>
      <c r="H312" s="962">
        <v>0.08</v>
      </c>
      <c r="I312" s="962">
        <v>0</v>
      </c>
      <c r="J312" s="962">
        <f t="shared" ref="J312:J314" si="71">SUM(H312:I312)</f>
        <v>0.08</v>
      </c>
      <c r="K312" s="381"/>
      <c r="L312" s="381"/>
    </row>
    <row r="313" spans="1:13" ht="27.95" customHeight="1">
      <c r="A313" s="410"/>
      <c r="B313" s="89" t="s">
        <v>58</v>
      </c>
      <c r="C313" s="474">
        <v>1</v>
      </c>
      <c r="D313" s="609"/>
      <c r="E313" s="392"/>
      <c r="F313" s="392"/>
      <c r="G313" s="392"/>
      <c r="H313" s="962">
        <v>0.08</v>
      </c>
      <c r="I313" s="962">
        <v>0</v>
      </c>
      <c r="J313" s="962">
        <f t="shared" si="71"/>
        <v>0.08</v>
      </c>
      <c r="K313" s="381"/>
      <c r="L313" s="381"/>
    </row>
    <row r="314" spans="1:13" ht="27.95" customHeight="1">
      <c r="A314" s="410"/>
      <c r="B314" s="89" t="s">
        <v>62</v>
      </c>
      <c r="C314" s="474">
        <v>1</v>
      </c>
      <c r="D314" s="1476"/>
      <c r="E314" s="392"/>
      <c r="F314" s="392"/>
      <c r="G314" s="392"/>
      <c r="H314" s="962">
        <f>SUM(H311:H313)</f>
        <v>0.24</v>
      </c>
      <c r="I314" s="962">
        <f t="shared" ref="I314" si="72">SUM(I311:I313)</f>
        <v>0</v>
      </c>
      <c r="J314" s="962">
        <f t="shared" si="71"/>
        <v>0.24</v>
      </c>
      <c r="K314" s="381"/>
      <c r="L314" s="381"/>
    </row>
    <row r="315" spans="1:13" ht="27.95" customHeight="1">
      <c r="A315" s="892"/>
      <c r="B315" s="1921"/>
      <c r="C315" s="1136"/>
      <c r="D315" s="240"/>
      <c r="E315" s="392"/>
      <c r="F315" s="334"/>
      <c r="G315" s="333"/>
      <c r="H315" s="247"/>
      <c r="I315" s="247"/>
      <c r="J315" s="247"/>
      <c r="K315" s="381"/>
      <c r="L315" s="381"/>
    </row>
    <row r="316" spans="1:13" ht="27.95" customHeight="1">
      <c r="A316" s="1130"/>
      <c r="B316" s="2547" t="s">
        <v>716</v>
      </c>
      <c r="C316" s="2548"/>
      <c r="D316" s="2549"/>
      <c r="E316" s="392"/>
      <c r="F316" s="392"/>
      <c r="G316" s="333"/>
      <c r="H316" s="992"/>
      <c r="I316" s="990"/>
      <c r="J316" s="991"/>
      <c r="K316" s="381"/>
      <c r="L316" s="381"/>
    </row>
    <row r="317" spans="1:13" ht="27.95" customHeight="1">
      <c r="A317" s="1164"/>
      <c r="B317" s="417" t="s">
        <v>231</v>
      </c>
      <c r="C317" s="400"/>
      <c r="D317" s="401"/>
      <c r="E317" s="392"/>
      <c r="F317" s="334"/>
      <c r="G317" s="392"/>
      <c r="H317" s="992"/>
      <c r="I317" s="990"/>
      <c r="J317" s="991"/>
      <c r="K317" s="381"/>
      <c r="L317" s="381"/>
    </row>
    <row r="318" spans="1:13" ht="27.95" customHeight="1">
      <c r="A318" s="410"/>
      <c r="B318" s="2550" t="s">
        <v>717</v>
      </c>
      <c r="C318" s="2551"/>
      <c r="D318" s="2552"/>
      <c r="E318" s="392" t="s">
        <v>24</v>
      </c>
      <c r="F318" s="392" t="s">
        <v>113</v>
      </c>
      <c r="G318" s="392" t="s">
        <v>44</v>
      </c>
      <c r="H318" s="247"/>
      <c r="I318" s="247"/>
      <c r="J318" s="247"/>
      <c r="K318" s="381"/>
      <c r="L318" s="381"/>
    </row>
    <row r="319" spans="1:13" ht="27.95" customHeight="1">
      <c r="A319" s="410"/>
      <c r="B319" s="2554" t="s">
        <v>419</v>
      </c>
      <c r="C319" s="2555"/>
      <c r="D319" s="2556"/>
      <c r="E319" s="392" t="s">
        <v>45</v>
      </c>
      <c r="F319" s="292"/>
      <c r="G319" s="333" t="s">
        <v>232</v>
      </c>
      <c r="H319" s="247"/>
      <c r="I319" s="247"/>
      <c r="J319" s="247"/>
      <c r="K319" s="381"/>
      <c r="L319" s="381"/>
    </row>
    <row r="320" spans="1:13" ht="27.95" customHeight="1">
      <c r="A320" s="410"/>
      <c r="B320" s="1922" t="s">
        <v>1067</v>
      </c>
      <c r="C320" s="611"/>
      <c r="D320" s="611"/>
      <c r="E320" s="392" t="s">
        <v>44</v>
      </c>
      <c r="F320" s="292"/>
      <c r="G320" s="333"/>
      <c r="H320" s="247"/>
      <c r="I320" s="247"/>
      <c r="J320" s="247"/>
      <c r="K320" s="381"/>
      <c r="L320" s="381"/>
    </row>
    <row r="321" spans="1:12" ht="27.95" customHeight="1">
      <c r="A321" s="893"/>
      <c r="B321" s="84" t="s">
        <v>47</v>
      </c>
      <c r="C321" s="117">
        <v>4</v>
      </c>
      <c r="D321" s="396" t="s">
        <v>417</v>
      </c>
      <c r="E321" s="392"/>
      <c r="F321" s="292"/>
      <c r="G321" s="402"/>
      <c r="H321" s="962">
        <v>0.58499999999999996</v>
      </c>
      <c r="I321" s="962">
        <v>0</v>
      </c>
      <c r="J321" s="962">
        <f>SUM(H321:I321)</f>
        <v>0.58499999999999996</v>
      </c>
      <c r="K321" s="381"/>
      <c r="L321" s="381"/>
    </row>
    <row r="322" spans="1:12" ht="27.95" customHeight="1">
      <c r="A322" s="888"/>
      <c r="B322" s="84" t="s">
        <v>213</v>
      </c>
      <c r="C322" s="399">
        <v>4</v>
      </c>
      <c r="D322" s="396" t="s">
        <v>418</v>
      </c>
      <c r="E322" s="392"/>
      <c r="F322" s="292"/>
      <c r="G322" s="402"/>
      <c r="H322" s="962">
        <v>0.58499999999999996</v>
      </c>
      <c r="I322" s="962">
        <v>0</v>
      </c>
      <c r="J322" s="962">
        <f t="shared" ref="J322:J324" si="73">SUM(H322:I322)</f>
        <v>0.58499999999999996</v>
      </c>
      <c r="K322" s="381"/>
      <c r="L322" s="381"/>
    </row>
    <row r="323" spans="1:12" ht="27.95" customHeight="1">
      <c r="A323" s="893"/>
      <c r="B323" s="84" t="s">
        <v>52</v>
      </c>
      <c r="C323" s="117">
        <v>4</v>
      </c>
      <c r="D323" s="396" t="s">
        <v>417</v>
      </c>
      <c r="E323" s="392"/>
      <c r="F323" s="292"/>
      <c r="G323" s="402"/>
      <c r="H323" s="962">
        <v>0.58499999999999996</v>
      </c>
      <c r="I323" s="962">
        <v>0</v>
      </c>
      <c r="J323" s="962">
        <f t="shared" si="73"/>
        <v>0.58499999999999996</v>
      </c>
      <c r="K323" s="381"/>
      <c r="L323" s="381"/>
    </row>
    <row r="324" spans="1:12" ht="27.95" customHeight="1">
      <c r="A324" s="894"/>
      <c r="B324" s="84" t="s">
        <v>62</v>
      </c>
      <c r="C324" s="1140">
        <f>SUM(C321:C323)</f>
        <v>12</v>
      </c>
      <c r="D324" s="396" t="s">
        <v>417</v>
      </c>
      <c r="E324" s="292"/>
      <c r="F324" s="292"/>
      <c r="G324" s="402"/>
      <c r="H324" s="962">
        <f>SUM(H321:H323)</f>
        <v>1.7549999999999999</v>
      </c>
      <c r="I324" s="962">
        <f t="shared" ref="I324" si="74">SUM(I321:I323)</f>
        <v>0</v>
      </c>
      <c r="J324" s="962">
        <f t="shared" si="73"/>
        <v>1.7549999999999999</v>
      </c>
      <c r="K324" s="381"/>
      <c r="L324" s="381"/>
    </row>
    <row r="325" spans="1:12" ht="27.95" customHeight="1">
      <c r="A325" s="410"/>
      <c r="B325" s="1141" t="s">
        <v>628</v>
      </c>
      <c r="C325" s="396"/>
      <c r="D325" s="292"/>
      <c r="E325" s="292"/>
      <c r="F325" s="292"/>
      <c r="G325" s="402"/>
      <c r="H325" s="247"/>
      <c r="I325" s="247"/>
      <c r="J325" s="247"/>
      <c r="K325" s="381"/>
      <c r="L325" s="381"/>
    </row>
    <row r="326" spans="1:12" ht="27.95" customHeight="1">
      <c r="A326" s="410"/>
      <c r="B326" s="84"/>
      <c r="C326" s="421"/>
      <c r="D326" s="396"/>
      <c r="E326" s="292"/>
      <c r="F326" s="292"/>
      <c r="G326" s="402"/>
      <c r="H326" s="247"/>
      <c r="I326" s="247"/>
      <c r="J326" s="247"/>
      <c r="K326" s="381"/>
      <c r="L326" s="381"/>
    </row>
    <row r="327" spans="1:12" ht="27.95" customHeight="1">
      <c r="A327" s="410"/>
      <c r="B327" s="84"/>
      <c r="C327" s="421"/>
      <c r="D327" s="396"/>
      <c r="E327" s="292"/>
      <c r="F327" s="292"/>
      <c r="G327" s="402"/>
      <c r="H327" s="247"/>
      <c r="I327" s="247"/>
      <c r="J327" s="247"/>
      <c r="K327" s="381"/>
      <c r="L327" s="381"/>
    </row>
    <row r="328" spans="1:12" ht="27.95" customHeight="1">
      <c r="A328" s="410"/>
      <c r="B328" s="84"/>
      <c r="C328" s="421"/>
      <c r="D328" s="396"/>
      <c r="E328" s="292"/>
      <c r="F328" s="292"/>
      <c r="G328" s="402"/>
      <c r="H328" s="247"/>
      <c r="I328" s="247"/>
      <c r="J328" s="247"/>
      <c r="K328" s="381"/>
      <c r="L328" s="381"/>
    </row>
    <row r="329" spans="1:12" ht="27.95" customHeight="1">
      <c r="A329" s="410"/>
      <c r="B329" s="84"/>
      <c r="C329" s="421"/>
      <c r="D329" s="396"/>
      <c r="E329" s="292"/>
      <c r="F329" s="292"/>
      <c r="G329" s="402"/>
      <c r="H329" s="247"/>
      <c r="I329" s="247"/>
      <c r="J329" s="247"/>
      <c r="K329" s="381"/>
      <c r="L329" s="381"/>
    </row>
    <row r="330" spans="1:12" ht="27.95" customHeight="1">
      <c r="A330" s="2133"/>
      <c r="B330" s="2065"/>
      <c r="C330" s="2148"/>
      <c r="D330" s="2149"/>
      <c r="E330" s="306"/>
      <c r="F330" s="306"/>
      <c r="G330" s="2130"/>
      <c r="H330" s="442"/>
      <c r="I330" s="442"/>
      <c r="J330" s="442"/>
      <c r="K330" s="381"/>
      <c r="L330" s="381"/>
    </row>
    <row r="331" spans="1:12" ht="27.95" customHeight="1">
      <c r="A331" s="1129" t="s">
        <v>720</v>
      </c>
      <c r="B331" s="2150" t="s">
        <v>719</v>
      </c>
      <c r="C331" s="2151"/>
      <c r="D331" s="2152"/>
      <c r="E331" s="389" t="s">
        <v>24</v>
      </c>
      <c r="F331" s="389" t="s">
        <v>233</v>
      </c>
      <c r="G331" s="389" t="s">
        <v>44</v>
      </c>
      <c r="H331" s="443"/>
      <c r="I331" s="443"/>
      <c r="J331" s="443"/>
      <c r="K331" s="381"/>
      <c r="L331" s="381"/>
    </row>
    <row r="332" spans="1:12" ht="27.95" customHeight="1">
      <c r="A332" s="410"/>
      <c r="B332" s="2547" t="s">
        <v>730</v>
      </c>
      <c r="C332" s="2548"/>
      <c r="D332" s="2549"/>
      <c r="E332" s="392" t="s">
        <v>45</v>
      </c>
      <c r="F332" s="292"/>
      <c r="G332" s="333" t="s">
        <v>232</v>
      </c>
      <c r="H332" s="247"/>
      <c r="I332" s="247"/>
      <c r="J332" s="247"/>
      <c r="K332" s="381"/>
      <c r="L332" s="381"/>
    </row>
    <row r="333" spans="1:12" ht="27.95" customHeight="1">
      <c r="A333" s="410"/>
      <c r="B333" s="1921" t="s">
        <v>219</v>
      </c>
      <c r="C333" s="1906">
        <v>1</v>
      </c>
      <c r="D333" s="1914" t="s">
        <v>127</v>
      </c>
      <c r="E333" s="392" t="s">
        <v>44</v>
      </c>
      <c r="F333" s="292"/>
      <c r="G333" s="402"/>
      <c r="H333" s="962">
        <v>6.0000000000000001E-3</v>
      </c>
      <c r="I333" s="962">
        <v>0</v>
      </c>
      <c r="J333" s="962">
        <f>SUM(H333:I333)</f>
        <v>6.0000000000000001E-3</v>
      </c>
      <c r="K333" s="381"/>
      <c r="L333" s="381"/>
    </row>
    <row r="334" spans="1:12" ht="27.95" customHeight="1">
      <c r="A334" s="410"/>
      <c r="B334" s="1921" t="s">
        <v>213</v>
      </c>
      <c r="C334" s="319">
        <v>1</v>
      </c>
      <c r="D334" s="1914" t="s">
        <v>127</v>
      </c>
      <c r="E334" s="392"/>
      <c r="F334" s="292"/>
      <c r="G334" s="402"/>
      <c r="H334" s="962">
        <v>6.0000000000000001E-3</v>
      </c>
      <c r="I334" s="962">
        <v>0</v>
      </c>
      <c r="J334" s="962">
        <f t="shared" ref="J334:J336" si="75">SUM(H334:I334)</f>
        <v>6.0000000000000001E-3</v>
      </c>
      <c r="K334" s="381"/>
      <c r="L334" s="381"/>
    </row>
    <row r="335" spans="1:12" ht="27.95" customHeight="1">
      <c r="A335" s="410"/>
      <c r="B335" s="1921" t="s">
        <v>69</v>
      </c>
      <c r="C335" s="1906">
        <v>1</v>
      </c>
      <c r="D335" s="1914" t="s">
        <v>127</v>
      </c>
      <c r="E335" s="392"/>
      <c r="F335" s="292"/>
      <c r="G335" s="402"/>
      <c r="H335" s="962">
        <v>6.0000000000000001E-3</v>
      </c>
      <c r="I335" s="962">
        <v>0</v>
      </c>
      <c r="J335" s="962">
        <f t="shared" si="75"/>
        <v>6.0000000000000001E-3</v>
      </c>
      <c r="K335" s="381"/>
      <c r="L335" s="381"/>
    </row>
    <row r="336" spans="1:12" ht="27.95" customHeight="1">
      <c r="A336" s="410"/>
      <c r="B336" s="1921" t="s">
        <v>221</v>
      </c>
      <c r="C336" s="399">
        <f>SUM(C333:C335)</f>
        <v>3</v>
      </c>
      <c r="D336" s="1914" t="s">
        <v>127</v>
      </c>
      <c r="E336" s="292"/>
      <c r="F336" s="292"/>
      <c r="G336" s="402"/>
      <c r="H336" s="962">
        <f>SUM(H333:H335)</f>
        <v>1.8000000000000002E-2</v>
      </c>
      <c r="I336" s="962">
        <f t="shared" ref="I336" si="76">SUM(I333:I335)</f>
        <v>0</v>
      </c>
      <c r="J336" s="962">
        <f t="shared" si="75"/>
        <v>1.8000000000000002E-2</v>
      </c>
      <c r="K336" s="381"/>
      <c r="L336" s="381"/>
    </row>
    <row r="337" spans="1:12" ht="27.95" customHeight="1">
      <c r="A337" s="410"/>
      <c r="B337" s="1921"/>
      <c r="C337" s="399"/>
      <c r="D337" s="1914"/>
      <c r="E337" s="292"/>
      <c r="F337" s="292"/>
      <c r="G337" s="402"/>
      <c r="H337" s="247"/>
      <c r="I337" s="247"/>
      <c r="J337" s="247"/>
      <c r="K337" s="381"/>
      <c r="L337" s="381"/>
    </row>
    <row r="338" spans="1:12" ht="27.95" customHeight="1">
      <c r="A338" s="1130"/>
      <c r="B338" s="1918" t="s">
        <v>722</v>
      </c>
      <c r="C338" s="612"/>
      <c r="D338" s="1920"/>
      <c r="E338" s="392" t="s">
        <v>24</v>
      </c>
      <c r="F338" s="392" t="s">
        <v>113</v>
      </c>
      <c r="G338" s="333" t="s">
        <v>46</v>
      </c>
      <c r="H338" s="992"/>
      <c r="I338" s="990"/>
      <c r="J338" s="991"/>
      <c r="K338" s="381"/>
      <c r="L338" s="381"/>
    </row>
    <row r="339" spans="1:12" ht="27.95" customHeight="1">
      <c r="A339" s="630"/>
      <c r="B339" s="1918" t="s">
        <v>420</v>
      </c>
      <c r="C339" s="612"/>
      <c r="D339" s="1920"/>
      <c r="E339" s="392" t="s">
        <v>45</v>
      </c>
      <c r="F339" s="334"/>
      <c r="G339" s="333" t="s">
        <v>232</v>
      </c>
      <c r="H339" s="992"/>
      <c r="I339" s="990"/>
      <c r="J339" s="991"/>
      <c r="K339" s="381"/>
      <c r="L339" s="381"/>
    </row>
    <row r="340" spans="1:12" ht="27.95" customHeight="1">
      <c r="A340" s="571"/>
      <c r="B340" s="1918" t="s">
        <v>421</v>
      </c>
      <c r="C340" s="612"/>
      <c r="D340" s="1920"/>
      <c r="E340" s="392" t="s">
        <v>44</v>
      </c>
      <c r="F340" s="334"/>
      <c r="G340" s="333"/>
      <c r="H340" s="992"/>
      <c r="I340" s="990"/>
      <c r="J340" s="991"/>
      <c r="K340" s="381"/>
      <c r="L340" s="381"/>
    </row>
    <row r="341" spans="1:12" ht="27.95" customHeight="1">
      <c r="A341" s="571"/>
      <c r="B341" s="1918" t="s">
        <v>234</v>
      </c>
      <c r="C341" s="612"/>
      <c r="D341" s="1920"/>
      <c r="E341" s="333"/>
      <c r="F341" s="292"/>
      <c r="G341" s="402"/>
      <c r="H341" s="992"/>
      <c r="I341" s="990"/>
      <c r="J341" s="991"/>
      <c r="K341" s="381"/>
      <c r="L341" s="381"/>
    </row>
    <row r="342" spans="1:12" ht="27.95" customHeight="1">
      <c r="A342" s="437"/>
      <c r="B342" s="1918" t="s">
        <v>430</v>
      </c>
      <c r="C342" s="612"/>
      <c r="D342" s="1920"/>
      <c r="E342" s="573"/>
      <c r="F342" s="292"/>
      <c r="G342" s="402"/>
      <c r="H342" s="992"/>
      <c r="I342" s="990"/>
      <c r="J342" s="991"/>
      <c r="K342" s="381"/>
      <c r="L342" s="381"/>
    </row>
    <row r="343" spans="1:12" ht="27.95" customHeight="1">
      <c r="A343" s="438"/>
      <c r="B343" s="84" t="s">
        <v>102</v>
      </c>
      <c r="C343" s="416" t="s">
        <v>235</v>
      </c>
      <c r="D343" s="97"/>
      <c r="E343" s="292"/>
      <c r="F343" s="292"/>
      <c r="G343" s="402"/>
      <c r="H343" s="247">
        <v>0</v>
      </c>
      <c r="I343" s="247">
        <v>0</v>
      </c>
      <c r="J343" s="247">
        <f>SUM(H343:I343)</f>
        <v>0</v>
      </c>
      <c r="K343" s="381"/>
      <c r="L343" s="381"/>
    </row>
    <row r="344" spans="1:12" ht="27.95" customHeight="1">
      <c r="A344" s="410"/>
      <c r="B344" s="84" t="s">
        <v>61</v>
      </c>
      <c r="C344" s="416" t="s">
        <v>235</v>
      </c>
      <c r="D344" s="97"/>
      <c r="E344" s="292"/>
      <c r="F344" s="292"/>
      <c r="G344" s="402"/>
      <c r="H344" s="247">
        <v>0</v>
      </c>
      <c r="I344" s="247">
        <v>0</v>
      </c>
      <c r="J344" s="247">
        <f t="shared" ref="J344:J346" si="77">SUM(H344:I344)</f>
        <v>0</v>
      </c>
      <c r="K344" s="381"/>
      <c r="L344" s="381"/>
    </row>
    <row r="345" spans="1:12" ht="27.95" customHeight="1">
      <c r="A345" s="410"/>
      <c r="B345" s="84" t="s">
        <v>58</v>
      </c>
      <c r="C345" s="416" t="s">
        <v>235</v>
      </c>
      <c r="D345" s="97"/>
      <c r="E345" s="292"/>
      <c r="F345" s="292"/>
      <c r="G345" s="402"/>
      <c r="H345" s="247">
        <v>0</v>
      </c>
      <c r="I345" s="247">
        <v>0</v>
      </c>
      <c r="J345" s="247">
        <f t="shared" si="77"/>
        <v>0</v>
      </c>
      <c r="K345" s="381"/>
      <c r="L345" s="381"/>
    </row>
    <row r="346" spans="1:12" ht="27.95" customHeight="1">
      <c r="A346" s="410"/>
      <c r="B346" s="84" t="s">
        <v>62</v>
      </c>
      <c r="C346" s="416" t="s">
        <v>236</v>
      </c>
      <c r="D346" s="97"/>
      <c r="E346" s="292"/>
      <c r="F346" s="292"/>
      <c r="G346" s="402"/>
      <c r="H346" s="247">
        <f>SUM(H343:H345)</f>
        <v>0</v>
      </c>
      <c r="I346" s="247">
        <f t="shared" ref="I346" si="78">SUM(I343:I345)</f>
        <v>0</v>
      </c>
      <c r="J346" s="247">
        <f t="shared" si="77"/>
        <v>0</v>
      </c>
      <c r="K346" s="381"/>
      <c r="L346" s="381"/>
    </row>
    <row r="347" spans="1:12" ht="27.95" customHeight="1">
      <c r="A347" s="410"/>
      <c r="B347" s="366"/>
      <c r="C347" s="366"/>
      <c r="D347" s="365"/>
      <c r="E347" s="292"/>
      <c r="F347" s="292"/>
      <c r="G347" s="402"/>
      <c r="H347" s="997"/>
      <c r="I347" s="990"/>
      <c r="J347" s="991"/>
      <c r="K347" s="381"/>
      <c r="L347" s="381"/>
    </row>
    <row r="348" spans="1:12" ht="27.95" customHeight="1">
      <c r="A348" s="1130"/>
      <c r="B348" s="2505" t="s">
        <v>721</v>
      </c>
      <c r="C348" s="2506"/>
      <c r="D348" s="2507"/>
      <c r="E348" s="392" t="s">
        <v>24</v>
      </c>
      <c r="F348" s="392" t="s">
        <v>113</v>
      </c>
      <c r="G348" s="333" t="s">
        <v>46</v>
      </c>
      <c r="H348" s="989"/>
      <c r="I348" s="990"/>
      <c r="J348" s="991"/>
    </row>
    <row r="349" spans="1:12" ht="27.95" customHeight="1">
      <c r="A349" s="1164"/>
      <c r="B349" s="1900" t="s">
        <v>422</v>
      </c>
      <c r="C349" s="1901"/>
      <c r="D349" s="1902"/>
      <c r="E349" s="392" t="s">
        <v>45</v>
      </c>
      <c r="F349" s="392"/>
      <c r="G349" s="392" t="s">
        <v>232</v>
      </c>
      <c r="H349" s="989"/>
      <c r="I349" s="990"/>
      <c r="J349" s="991"/>
    </row>
    <row r="350" spans="1:12" ht="27.95" customHeight="1">
      <c r="A350" s="390"/>
      <c r="B350" s="1900" t="s">
        <v>423</v>
      </c>
      <c r="C350" s="1901"/>
      <c r="D350" s="1902"/>
      <c r="E350" s="392" t="s">
        <v>44</v>
      </c>
      <c r="F350" s="392"/>
      <c r="G350" s="392"/>
      <c r="H350" s="989"/>
      <c r="I350" s="990"/>
      <c r="J350" s="991"/>
    </row>
    <row r="351" spans="1:12" ht="27.95" customHeight="1">
      <c r="A351" s="390"/>
      <c r="B351" s="1918" t="s">
        <v>431</v>
      </c>
      <c r="C351" s="1901"/>
      <c r="D351" s="1901"/>
      <c r="E351" s="333"/>
      <c r="F351" s="392"/>
      <c r="G351" s="392"/>
      <c r="H351" s="989"/>
      <c r="I351" s="990"/>
      <c r="J351" s="991"/>
    </row>
    <row r="352" spans="1:12" ht="27.95" customHeight="1">
      <c r="A352" s="390"/>
      <c r="B352" s="417" t="s">
        <v>424</v>
      </c>
      <c r="C352" s="391"/>
      <c r="D352" s="391"/>
      <c r="E352" s="333"/>
      <c r="F352" s="392"/>
      <c r="G352" s="392"/>
      <c r="H352" s="989"/>
      <c r="I352" s="990"/>
      <c r="J352" s="991"/>
    </row>
    <row r="353" spans="1:10" ht="27.95" customHeight="1">
      <c r="A353" s="390"/>
      <c r="B353" s="84" t="s">
        <v>47</v>
      </c>
      <c r="C353" s="416" t="s">
        <v>235</v>
      </c>
      <c r="D353" s="396"/>
      <c r="E353" s="392"/>
      <c r="F353" s="334"/>
      <c r="G353" s="334"/>
      <c r="H353" s="998">
        <v>0</v>
      </c>
      <c r="I353" s="247">
        <v>0</v>
      </c>
      <c r="J353" s="247">
        <f>SUM(H353:I353)</f>
        <v>0</v>
      </c>
    </row>
    <row r="354" spans="1:10" ht="27.95" customHeight="1">
      <c r="A354" s="439"/>
      <c r="B354" s="84" t="s">
        <v>213</v>
      </c>
      <c r="C354" s="416" t="s">
        <v>235</v>
      </c>
      <c r="D354" s="396"/>
      <c r="E354" s="392"/>
      <c r="F354" s="392"/>
      <c r="G354" s="392"/>
      <c r="H354" s="247">
        <v>0</v>
      </c>
      <c r="I354" s="247">
        <v>0</v>
      </c>
      <c r="J354" s="247">
        <f t="shared" ref="J354:J356" si="79">SUM(H354:I354)</f>
        <v>0</v>
      </c>
    </row>
    <row r="355" spans="1:10" ht="27.95" customHeight="1">
      <c r="A355" s="439"/>
      <c r="B355" s="84" t="s">
        <v>52</v>
      </c>
      <c r="C355" s="416" t="s">
        <v>235</v>
      </c>
      <c r="D355" s="396"/>
      <c r="E355" s="392"/>
      <c r="F355" s="334"/>
      <c r="G355" s="334"/>
      <c r="H355" s="247">
        <v>0</v>
      </c>
      <c r="I355" s="247">
        <v>0</v>
      </c>
      <c r="J355" s="247">
        <f t="shared" si="79"/>
        <v>0</v>
      </c>
    </row>
    <row r="356" spans="1:10" ht="27.95" customHeight="1">
      <c r="A356" s="410"/>
      <c r="B356" s="84" t="s">
        <v>62</v>
      </c>
      <c r="C356" s="421" t="s">
        <v>236</v>
      </c>
      <c r="D356" s="396"/>
      <c r="E356" s="392"/>
      <c r="F356" s="392"/>
      <c r="G356" s="392"/>
      <c r="H356" s="247">
        <f>SUM(H353:H355)</f>
        <v>0</v>
      </c>
      <c r="I356" s="247">
        <f t="shared" ref="I356" si="80">SUM(I353:I355)</f>
        <v>0</v>
      </c>
      <c r="J356" s="247">
        <f t="shared" si="79"/>
        <v>0</v>
      </c>
    </row>
    <row r="357" spans="1:10" ht="27.95" customHeight="1">
      <c r="A357" s="410"/>
      <c r="B357" s="84"/>
      <c r="C357" s="421"/>
      <c r="D357" s="396"/>
      <c r="E357" s="392"/>
      <c r="F357" s="392"/>
      <c r="G357" s="392"/>
      <c r="H357" s="247"/>
      <c r="I357" s="247"/>
      <c r="J357" s="247"/>
    </row>
    <row r="358" spans="1:10" ht="27.95" customHeight="1">
      <c r="A358" s="410"/>
      <c r="B358" s="84"/>
      <c r="C358" s="421"/>
      <c r="D358" s="396"/>
      <c r="E358" s="392"/>
      <c r="F358" s="392"/>
      <c r="G358" s="392"/>
      <c r="H358" s="247"/>
      <c r="I358" s="247"/>
      <c r="J358" s="247"/>
    </row>
    <row r="359" spans="1:10" ht="27.95" customHeight="1">
      <c r="A359" s="410"/>
      <c r="B359" s="84"/>
      <c r="C359" s="421"/>
      <c r="D359" s="396"/>
      <c r="E359" s="392"/>
      <c r="F359" s="392"/>
      <c r="G359" s="392"/>
      <c r="H359" s="247"/>
      <c r="I359" s="247"/>
      <c r="J359" s="247"/>
    </row>
    <row r="360" spans="1:10" ht="27.95" customHeight="1">
      <c r="A360" s="2098"/>
      <c r="B360" s="2065"/>
      <c r="C360" s="2148"/>
      <c r="D360" s="2149"/>
      <c r="E360" s="422"/>
      <c r="F360" s="422"/>
      <c r="G360" s="422"/>
      <c r="H360" s="442"/>
      <c r="I360" s="442"/>
      <c r="J360" s="442"/>
    </row>
    <row r="361" spans="1:10" ht="27.95" customHeight="1">
      <c r="A361" s="2158" t="s">
        <v>723</v>
      </c>
      <c r="B361" s="895" t="s">
        <v>1068</v>
      </c>
      <c r="C361" s="2159"/>
      <c r="D361" s="2159"/>
      <c r="E361" s="389" t="s">
        <v>24</v>
      </c>
      <c r="F361" s="389" t="s">
        <v>646</v>
      </c>
      <c r="G361" s="389" t="s">
        <v>44</v>
      </c>
      <c r="H361" s="443"/>
      <c r="I361" s="443"/>
      <c r="J361" s="443"/>
    </row>
    <row r="362" spans="1:10" ht="27.95" customHeight="1">
      <c r="A362" s="1164" t="s">
        <v>645</v>
      </c>
      <c r="B362" s="2526" t="s">
        <v>1069</v>
      </c>
      <c r="C362" s="2527"/>
      <c r="D362" s="2528"/>
      <c r="E362" s="392" t="s">
        <v>45</v>
      </c>
      <c r="F362" s="392"/>
      <c r="G362" s="333" t="s">
        <v>46</v>
      </c>
      <c r="H362" s="247"/>
      <c r="I362" s="247"/>
      <c r="J362" s="247"/>
    </row>
    <row r="363" spans="1:10" ht="27.95" customHeight="1">
      <c r="A363" s="397"/>
      <c r="B363" s="2553" t="s">
        <v>1070</v>
      </c>
      <c r="C363" s="2535"/>
      <c r="D363" s="2536"/>
      <c r="E363" s="392" t="s">
        <v>44</v>
      </c>
      <c r="F363" s="392"/>
      <c r="G363" s="392"/>
      <c r="H363" s="247"/>
      <c r="I363" s="247"/>
      <c r="J363" s="247"/>
    </row>
    <row r="364" spans="1:10" ht="27.95" customHeight="1">
      <c r="A364" s="397"/>
      <c r="B364" s="1154" t="s">
        <v>124</v>
      </c>
      <c r="C364" s="1166">
        <v>31693.23</v>
      </c>
      <c r="D364" s="1167" t="s">
        <v>220</v>
      </c>
      <c r="E364" s="392"/>
      <c r="F364" s="392"/>
      <c r="G364" s="392"/>
      <c r="H364" s="962">
        <v>56.14</v>
      </c>
      <c r="I364" s="962">
        <v>0</v>
      </c>
      <c r="J364" s="962">
        <f>SUM(H364:I364)</f>
        <v>56.14</v>
      </c>
    </row>
    <row r="365" spans="1:10" ht="27.95" customHeight="1">
      <c r="A365" s="397"/>
      <c r="B365" s="1154" t="s">
        <v>128</v>
      </c>
      <c r="C365" s="1166">
        <v>36290</v>
      </c>
      <c r="D365" s="1167" t="s">
        <v>220</v>
      </c>
      <c r="E365" s="392"/>
      <c r="F365" s="392"/>
      <c r="G365" s="392"/>
      <c r="H365" s="962">
        <v>57.387</v>
      </c>
      <c r="I365" s="962">
        <v>0</v>
      </c>
      <c r="J365" s="962">
        <f t="shared" ref="J365:J367" si="81">SUM(H365:I365)</f>
        <v>57.387</v>
      </c>
    </row>
    <row r="366" spans="1:10" ht="30" customHeight="1">
      <c r="A366" s="397"/>
      <c r="B366" s="1154" t="s">
        <v>126</v>
      </c>
      <c r="C366" s="1166">
        <v>31252.43</v>
      </c>
      <c r="D366" s="1167" t="s">
        <v>220</v>
      </c>
      <c r="E366" s="392"/>
      <c r="F366" s="392"/>
      <c r="G366" s="392"/>
      <c r="H366" s="962">
        <v>56.046999999999997</v>
      </c>
      <c r="I366" s="962">
        <v>0</v>
      </c>
      <c r="J366" s="962">
        <f t="shared" si="81"/>
        <v>56.046999999999997</v>
      </c>
    </row>
    <row r="367" spans="1:10" ht="27.95" customHeight="1">
      <c r="A367" s="397"/>
      <c r="B367" s="1162" t="s">
        <v>66</v>
      </c>
      <c r="C367" s="1166">
        <f>C364+C365+C366</f>
        <v>99235.66</v>
      </c>
      <c r="D367" s="1167" t="s">
        <v>220</v>
      </c>
      <c r="E367" s="392"/>
      <c r="F367" s="392"/>
      <c r="G367" s="392"/>
      <c r="H367" s="962">
        <f>SUM(H364:H366)</f>
        <v>169.57400000000001</v>
      </c>
      <c r="I367" s="962">
        <f t="shared" ref="I367" si="82">SUM(I364:I366)</f>
        <v>0</v>
      </c>
      <c r="J367" s="962">
        <f t="shared" si="81"/>
        <v>169.57400000000001</v>
      </c>
    </row>
    <row r="368" spans="1:10" ht="27.95" customHeight="1">
      <c r="A368" s="397"/>
      <c r="B368" s="1162"/>
      <c r="C368" s="1166"/>
      <c r="D368" s="1167"/>
      <c r="E368" s="392"/>
      <c r="F368" s="392"/>
      <c r="G368" s="392"/>
      <c r="H368" s="247"/>
      <c r="I368" s="247"/>
      <c r="J368" s="247"/>
    </row>
    <row r="369" spans="1:12" ht="27.95" customHeight="1">
      <c r="A369" s="1164"/>
      <c r="B369" s="2526" t="s">
        <v>1071</v>
      </c>
      <c r="C369" s="2527"/>
      <c r="D369" s="2528"/>
      <c r="E369" s="392" t="s">
        <v>24</v>
      </c>
      <c r="F369" s="392" t="s">
        <v>43</v>
      </c>
      <c r="G369" s="392" t="s">
        <v>44</v>
      </c>
      <c r="H369" s="247"/>
      <c r="I369" s="247"/>
      <c r="J369" s="247"/>
    </row>
    <row r="370" spans="1:12" ht="27.95" customHeight="1">
      <c r="A370" s="1164"/>
      <c r="B370" s="2553" t="s">
        <v>1072</v>
      </c>
      <c r="C370" s="2535"/>
      <c r="D370" s="2536"/>
      <c r="E370" s="392" t="s">
        <v>45</v>
      </c>
      <c r="F370" s="392"/>
      <c r="G370" s="333" t="s">
        <v>46</v>
      </c>
      <c r="H370" s="247"/>
      <c r="I370" s="247"/>
      <c r="J370" s="247"/>
    </row>
    <row r="371" spans="1:12" ht="27.95" customHeight="1">
      <c r="A371" s="397"/>
      <c r="B371" s="610" t="s">
        <v>124</v>
      </c>
      <c r="C371" s="1121">
        <v>250</v>
      </c>
      <c r="D371" s="97" t="s">
        <v>361</v>
      </c>
      <c r="E371" s="392" t="s">
        <v>44</v>
      </c>
      <c r="F371" s="392"/>
      <c r="G371" s="392"/>
      <c r="H371" s="962">
        <v>0.223</v>
      </c>
      <c r="I371" s="962">
        <v>0</v>
      </c>
      <c r="J371" s="962">
        <f>SUM(H371:I371)</f>
        <v>0.223</v>
      </c>
    </row>
    <row r="372" spans="1:12" ht="27.95" customHeight="1">
      <c r="A372" s="397"/>
      <c r="B372" s="610" t="s">
        <v>128</v>
      </c>
      <c r="C372" s="1121">
        <v>250</v>
      </c>
      <c r="D372" s="97" t="s">
        <v>361</v>
      </c>
      <c r="E372" s="392"/>
      <c r="F372" s="392"/>
      <c r="G372" s="392"/>
      <c r="H372" s="962">
        <v>0.223</v>
      </c>
      <c r="I372" s="962">
        <v>0</v>
      </c>
      <c r="J372" s="962">
        <f t="shared" ref="J372:J374" si="83">SUM(H372:I372)</f>
        <v>0.223</v>
      </c>
    </row>
    <row r="373" spans="1:12" ht="27.95" customHeight="1">
      <c r="A373" s="397"/>
      <c r="B373" s="610" t="s">
        <v>126</v>
      </c>
      <c r="C373" s="1121">
        <v>250</v>
      </c>
      <c r="D373" s="97" t="s">
        <v>361</v>
      </c>
      <c r="E373" s="392"/>
      <c r="F373" s="392"/>
      <c r="G373" s="392"/>
      <c r="H373" s="962">
        <v>0.223</v>
      </c>
      <c r="I373" s="962">
        <v>0</v>
      </c>
      <c r="J373" s="962">
        <f t="shared" si="83"/>
        <v>0.223</v>
      </c>
    </row>
    <row r="374" spans="1:12" ht="27.95" customHeight="1">
      <c r="A374" s="397"/>
      <c r="B374" s="610" t="s">
        <v>66</v>
      </c>
      <c r="C374" s="1121">
        <v>250</v>
      </c>
      <c r="D374" s="97" t="s">
        <v>361</v>
      </c>
      <c r="E374" s="392"/>
      <c r="F374" s="392"/>
      <c r="G374" s="392"/>
      <c r="H374" s="962">
        <f>SUM(H371:H373)</f>
        <v>0.66900000000000004</v>
      </c>
      <c r="I374" s="962">
        <f t="shared" ref="I374" si="84">SUM(I371:I373)</f>
        <v>0</v>
      </c>
      <c r="J374" s="962">
        <f t="shared" si="83"/>
        <v>0.66900000000000004</v>
      </c>
    </row>
    <row r="375" spans="1:12" ht="27.95" customHeight="1">
      <c r="A375" s="397"/>
      <c r="B375" s="1106" t="s">
        <v>1073</v>
      </c>
      <c r="C375" s="1605"/>
      <c r="D375" s="1476"/>
      <c r="E375" s="392"/>
      <c r="F375" s="392"/>
      <c r="G375" s="392"/>
      <c r="H375" s="247"/>
      <c r="I375" s="247"/>
      <c r="J375" s="247"/>
    </row>
    <row r="376" spans="1:12" ht="27.95" customHeight="1">
      <c r="A376" s="397"/>
      <c r="B376" s="1598"/>
      <c r="C376" s="1475"/>
      <c r="D376" s="1476"/>
      <c r="E376" s="392"/>
      <c r="F376" s="392"/>
      <c r="G376" s="392"/>
      <c r="H376" s="247"/>
      <c r="I376" s="247"/>
      <c r="J376" s="247"/>
    </row>
    <row r="377" spans="1:12" ht="27.95" customHeight="1">
      <c r="A377" s="403"/>
      <c r="B377" s="1918" t="s">
        <v>1074</v>
      </c>
      <c r="C377" s="612"/>
      <c r="D377" s="1920"/>
      <c r="E377" s="392" t="s">
        <v>24</v>
      </c>
      <c r="F377" s="392" t="s">
        <v>43</v>
      </c>
      <c r="G377" s="392" t="s">
        <v>44</v>
      </c>
      <c r="H377" s="992"/>
      <c r="I377" s="990"/>
      <c r="J377" s="991"/>
    </row>
    <row r="378" spans="1:12" ht="27.95" customHeight="1">
      <c r="A378" s="403"/>
      <c r="B378" s="613" t="s">
        <v>217</v>
      </c>
      <c r="C378" s="612"/>
      <c r="D378" s="1920"/>
      <c r="E378" s="392" t="s">
        <v>45</v>
      </c>
      <c r="F378" s="392"/>
      <c r="G378" s="333" t="s">
        <v>46</v>
      </c>
      <c r="H378" s="992"/>
      <c r="I378" s="990"/>
      <c r="J378" s="991"/>
    </row>
    <row r="379" spans="1:12" ht="27.95" customHeight="1">
      <c r="A379" s="403"/>
      <c r="B379" s="620" t="s">
        <v>1075</v>
      </c>
      <c r="C379" s="618"/>
      <c r="D379" s="582"/>
      <c r="E379" s="392" t="s">
        <v>44</v>
      </c>
      <c r="F379" s="334"/>
      <c r="G379" s="333"/>
      <c r="H379" s="992"/>
      <c r="I379" s="990"/>
      <c r="J379" s="991"/>
    </row>
    <row r="380" spans="1:12" ht="27.95" customHeight="1">
      <c r="A380" s="403"/>
      <c r="B380" s="84" t="s">
        <v>102</v>
      </c>
      <c r="C380" s="399">
        <v>75</v>
      </c>
      <c r="D380" s="97" t="s">
        <v>216</v>
      </c>
      <c r="E380" s="392"/>
      <c r="F380" s="334"/>
      <c r="G380" s="333"/>
      <c r="H380" s="247">
        <v>0</v>
      </c>
      <c r="I380" s="247">
        <v>0</v>
      </c>
      <c r="J380" s="247">
        <f>SUM(H380:I380)</f>
        <v>0</v>
      </c>
    </row>
    <row r="381" spans="1:12" ht="27.95" customHeight="1">
      <c r="A381" s="404"/>
      <c r="B381" s="84" t="s">
        <v>61</v>
      </c>
      <c r="C381" s="399">
        <v>70</v>
      </c>
      <c r="D381" s="97" t="s">
        <v>216</v>
      </c>
      <c r="E381" s="292"/>
      <c r="F381" s="292"/>
      <c r="G381" s="402"/>
      <c r="H381" s="247">
        <v>0</v>
      </c>
      <c r="I381" s="247">
        <v>0</v>
      </c>
      <c r="J381" s="247">
        <f t="shared" ref="J381:J383" si="85">SUM(H381:I381)</f>
        <v>0</v>
      </c>
      <c r="L381" s="45"/>
    </row>
    <row r="382" spans="1:12" ht="27.95" customHeight="1">
      <c r="A382" s="888"/>
      <c r="B382" s="84" t="s">
        <v>58</v>
      </c>
      <c r="C382" s="1165">
        <v>75</v>
      </c>
      <c r="D382" s="97" t="s">
        <v>216</v>
      </c>
      <c r="E382" s="292"/>
      <c r="F382" s="292"/>
      <c r="G382" s="402"/>
      <c r="H382" s="247">
        <v>0</v>
      </c>
      <c r="I382" s="247">
        <v>0</v>
      </c>
      <c r="J382" s="247">
        <f t="shared" si="85"/>
        <v>0</v>
      </c>
      <c r="L382" s="1841"/>
    </row>
    <row r="383" spans="1:12" ht="27.95" customHeight="1">
      <c r="A383" s="404"/>
      <c r="B383" s="84" t="s">
        <v>62</v>
      </c>
      <c r="C383" s="399">
        <f>C380+C381+C382</f>
        <v>220</v>
      </c>
      <c r="D383" s="97" t="s">
        <v>216</v>
      </c>
      <c r="E383" s="292"/>
      <c r="F383" s="292"/>
      <c r="G383" s="402"/>
      <c r="H383" s="247">
        <f>SUM(H380:H382)</f>
        <v>0</v>
      </c>
      <c r="I383" s="247">
        <f t="shared" ref="I383" si="86">SUM(I380:I382)</f>
        <v>0</v>
      </c>
      <c r="J383" s="247">
        <f t="shared" si="85"/>
        <v>0</v>
      </c>
      <c r="L383" s="45"/>
    </row>
    <row r="384" spans="1:12" ht="27.95" customHeight="1">
      <c r="A384" s="1164"/>
      <c r="B384" s="1150" t="s">
        <v>1076</v>
      </c>
      <c r="C384" s="1168"/>
      <c r="D384" s="1169"/>
      <c r="E384" s="418" t="s">
        <v>24</v>
      </c>
      <c r="F384" s="418" t="s">
        <v>113</v>
      </c>
      <c r="G384" s="418" t="s">
        <v>44</v>
      </c>
      <c r="H384" s="1147"/>
      <c r="I384" s="1148"/>
      <c r="J384" s="1149"/>
    </row>
    <row r="385" spans="1:10" ht="27.95" customHeight="1">
      <c r="A385" s="1164"/>
      <c r="B385" s="1150" t="s">
        <v>647</v>
      </c>
      <c r="C385" s="1168"/>
      <c r="D385" s="1169"/>
      <c r="E385" s="418" t="s">
        <v>45</v>
      </c>
      <c r="F385" s="419"/>
      <c r="G385" s="420" t="s">
        <v>46</v>
      </c>
      <c r="H385" s="1147"/>
      <c r="I385" s="1148"/>
      <c r="J385" s="1149"/>
    </row>
    <row r="386" spans="1:10" ht="27.95" customHeight="1">
      <c r="A386" s="410"/>
      <c r="B386" s="1125" t="s">
        <v>102</v>
      </c>
      <c r="C386" s="1170" t="s">
        <v>228</v>
      </c>
      <c r="D386" s="1146" t="s">
        <v>127</v>
      </c>
      <c r="E386" s="418" t="s">
        <v>44</v>
      </c>
      <c r="F386" s="419"/>
      <c r="G386" s="420"/>
      <c r="H386" s="962">
        <v>0</v>
      </c>
      <c r="I386" s="962">
        <v>0</v>
      </c>
      <c r="J386" s="962">
        <f>SUM(H386:I386)</f>
        <v>0</v>
      </c>
    </row>
    <row r="387" spans="1:10" ht="27.95" customHeight="1">
      <c r="A387" s="188"/>
      <c r="B387" s="1125" t="s">
        <v>61</v>
      </c>
      <c r="C387" s="1170" t="s">
        <v>228</v>
      </c>
      <c r="D387" s="1146" t="s">
        <v>127</v>
      </c>
      <c r="E387" s="418"/>
      <c r="F387" s="418"/>
      <c r="G387" s="420"/>
      <c r="H387" s="962">
        <v>0</v>
      </c>
      <c r="I387" s="962">
        <v>0</v>
      </c>
      <c r="J387" s="962">
        <f t="shared" ref="J387:J389" si="87">SUM(H387:I387)</f>
        <v>0</v>
      </c>
    </row>
    <row r="388" spans="1:10" ht="27.95" customHeight="1">
      <c r="A388" s="410"/>
      <c r="B388" s="1125" t="s">
        <v>58</v>
      </c>
      <c r="C388" s="1170" t="s">
        <v>228</v>
      </c>
      <c r="D388" s="1146" t="s">
        <v>127</v>
      </c>
      <c r="E388" s="418"/>
      <c r="F388" s="418"/>
      <c r="G388" s="420"/>
      <c r="H388" s="962">
        <v>0</v>
      </c>
      <c r="I388" s="962">
        <v>0</v>
      </c>
      <c r="J388" s="962">
        <f t="shared" si="87"/>
        <v>0</v>
      </c>
    </row>
    <row r="389" spans="1:10" ht="27.95" customHeight="1">
      <c r="A389" s="410"/>
      <c r="B389" s="1125" t="s">
        <v>62</v>
      </c>
      <c r="C389" s="1165">
        <v>1</v>
      </c>
      <c r="D389" s="1146" t="s">
        <v>127</v>
      </c>
      <c r="E389" s="418"/>
      <c r="F389" s="419"/>
      <c r="G389" s="420"/>
      <c r="H389" s="962">
        <v>0.01</v>
      </c>
      <c r="I389" s="962">
        <f t="shared" ref="I389" si="88">SUM(I386:I388)</f>
        <v>0</v>
      </c>
      <c r="J389" s="962">
        <f t="shared" si="87"/>
        <v>0.01</v>
      </c>
    </row>
    <row r="390" spans="1:10" ht="27.95" customHeight="1">
      <c r="A390" s="2133"/>
      <c r="B390" s="2160" t="s">
        <v>648</v>
      </c>
      <c r="C390" s="2161"/>
      <c r="D390" s="2162"/>
      <c r="E390" s="2104"/>
      <c r="F390" s="2163"/>
      <c r="G390" s="2164"/>
      <c r="H390" s="1973"/>
      <c r="I390" s="1973"/>
      <c r="J390" s="1973"/>
    </row>
    <row r="391" spans="1:10" ht="27.95" customHeight="1">
      <c r="A391" s="28"/>
      <c r="B391" s="2153"/>
      <c r="C391" s="2154"/>
      <c r="D391" s="2155"/>
      <c r="E391" s="28"/>
      <c r="F391" s="28"/>
      <c r="G391" s="28"/>
      <c r="H391" s="2156"/>
      <c r="I391" s="2157"/>
      <c r="J391" s="2157"/>
    </row>
    <row r="392" spans="1:10" ht="27.95" customHeight="1">
      <c r="A392" s="14"/>
      <c r="B392" s="34"/>
      <c r="C392" s="30"/>
      <c r="D392" s="37"/>
      <c r="E392" s="14"/>
      <c r="F392" s="14"/>
      <c r="G392" s="14"/>
      <c r="H392" s="1025"/>
      <c r="I392" s="999"/>
      <c r="J392" s="999"/>
    </row>
    <row r="393" spans="1:10" ht="27.95" customHeight="1">
      <c r="A393" s="410"/>
      <c r="B393" s="1120"/>
      <c r="C393" s="1165"/>
      <c r="D393" s="1146"/>
      <c r="E393" s="418"/>
      <c r="F393" s="419"/>
      <c r="G393" s="420"/>
      <c r="H393" s="962"/>
      <c r="I393" s="962"/>
      <c r="J393" s="962"/>
    </row>
    <row r="394" spans="1:10" ht="27.95" customHeight="1">
      <c r="A394" s="410"/>
      <c r="B394" s="1120"/>
      <c r="C394" s="1165"/>
      <c r="D394" s="1146"/>
      <c r="E394" s="418"/>
      <c r="F394" s="419"/>
      <c r="G394" s="420"/>
      <c r="H394" s="962"/>
      <c r="I394" s="962"/>
      <c r="J394" s="962"/>
    </row>
    <row r="395" spans="1:10" ht="27.95" customHeight="1">
      <c r="A395" s="410"/>
      <c r="B395" s="1120"/>
      <c r="C395" s="1165"/>
      <c r="D395" s="1146"/>
      <c r="E395" s="418"/>
      <c r="F395" s="419"/>
      <c r="G395" s="420"/>
      <c r="H395" s="962"/>
      <c r="I395" s="962"/>
      <c r="J395" s="962"/>
    </row>
    <row r="396" spans="1:10" ht="27.95" customHeight="1">
      <c r="A396" s="14"/>
      <c r="B396" s="34"/>
      <c r="C396" s="30"/>
      <c r="D396" s="37"/>
      <c r="E396" s="14"/>
      <c r="F396" s="14"/>
      <c r="G396" s="14"/>
      <c r="H396" s="1025"/>
      <c r="I396" s="999"/>
      <c r="J396" s="999"/>
    </row>
    <row r="397" spans="1:10" ht="27.95" customHeight="1">
      <c r="A397" s="17"/>
      <c r="B397" s="783"/>
      <c r="C397" s="1239"/>
      <c r="D397" s="1241"/>
      <c r="E397" s="17"/>
      <c r="F397" s="17"/>
      <c r="G397" s="17"/>
      <c r="H397" s="1242"/>
      <c r="I397" s="1035"/>
      <c r="J397" s="1035"/>
    </row>
    <row r="398" spans="1:10" ht="27.95" customHeight="1">
      <c r="I398" s="1826">
        <v>8</v>
      </c>
      <c r="J398" s="1826">
        <v>46</v>
      </c>
    </row>
  </sheetData>
  <mergeCells count="82">
    <mergeCell ref="B369:D369"/>
    <mergeCell ref="B370:D370"/>
    <mergeCell ref="B319:D319"/>
    <mergeCell ref="B332:D332"/>
    <mergeCell ref="B348:D348"/>
    <mergeCell ref="B362:D362"/>
    <mergeCell ref="B363:D363"/>
    <mergeCell ref="B290:D290"/>
    <mergeCell ref="B308:D308"/>
    <mergeCell ref="B309:D309"/>
    <mergeCell ref="B316:D316"/>
    <mergeCell ref="B318:D318"/>
    <mergeCell ref="B297:D297"/>
    <mergeCell ref="B281:D281"/>
    <mergeCell ref="B261:D261"/>
    <mergeCell ref="B263:D263"/>
    <mergeCell ref="B264:D264"/>
    <mergeCell ref="B271:D271"/>
    <mergeCell ref="B277:D277"/>
    <mergeCell ref="B262:D262"/>
    <mergeCell ref="B279:D279"/>
    <mergeCell ref="B280:D280"/>
    <mergeCell ref="B278:D278"/>
    <mergeCell ref="B256:D256"/>
    <mergeCell ref="B257:D257"/>
    <mergeCell ref="B248:D248"/>
    <mergeCell ref="B249:D249"/>
    <mergeCell ref="B241:D241"/>
    <mergeCell ref="B242:D242"/>
    <mergeCell ref="B243:D243"/>
    <mergeCell ref="B245:D245"/>
    <mergeCell ref="B86:D86"/>
    <mergeCell ref="B250:D250"/>
    <mergeCell ref="B251:D251"/>
    <mergeCell ref="B252:D252"/>
    <mergeCell ref="B255:D255"/>
    <mergeCell ref="B151:D151"/>
    <mergeCell ref="B181:D181"/>
    <mergeCell ref="B244:D244"/>
    <mergeCell ref="B182:D182"/>
    <mergeCell ref="B189:D189"/>
    <mergeCell ref="B196:D196"/>
    <mergeCell ref="B202:D202"/>
    <mergeCell ref="B233:D233"/>
    <mergeCell ref="B226:D226"/>
    <mergeCell ref="B218:D218"/>
    <mergeCell ref="B219:D219"/>
    <mergeCell ref="B258:D258"/>
    <mergeCell ref="B21:D21"/>
    <mergeCell ref="C28:D28"/>
    <mergeCell ref="B81:D81"/>
    <mergeCell ref="B85:D85"/>
    <mergeCell ref="B87:D87"/>
    <mergeCell ref="B29:D29"/>
    <mergeCell ref="B32:D32"/>
    <mergeCell ref="B40:D40"/>
    <mergeCell ref="B68:D68"/>
    <mergeCell ref="B69:D69"/>
    <mergeCell ref="B31:D31"/>
    <mergeCell ref="B78:D78"/>
    <mergeCell ref="B79:D79"/>
    <mergeCell ref="B76:D76"/>
    <mergeCell ref="B80:D80"/>
    <mergeCell ref="B88:D88"/>
    <mergeCell ref="B90:D90"/>
    <mergeCell ref="B89:D89"/>
    <mergeCell ref="B92:D92"/>
    <mergeCell ref="B94:D94"/>
    <mergeCell ref="B20:D20"/>
    <mergeCell ref="H20:J20"/>
    <mergeCell ref="H3:J3"/>
    <mergeCell ref="H4:J4"/>
    <mergeCell ref="B19:D19"/>
    <mergeCell ref="H8:J8"/>
    <mergeCell ref="H10:J10"/>
    <mergeCell ref="H11:J11"/>
    <mergeCell ref="H12:J12"/>
    <mergeCell ref="H15:J15"/>
    <mergeCell ref="H19:J19"/>
    <mergeCell ref="H16:J16"/>
    <mergeCell ref="H5:J5"/>
    <mergeCell ref="H7:J7"/>
  </mergeCells>
  <pageMargins left="0.59055118110236227" right="0.15748031496062992" top="0.59055118110236227" bottom="0.59055118110236227" header="0.31496062992125984" footer="0.15748031496062992"/>
  <pageSetup paperSize="9" scale="5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</sheetPr>
  <dimension ref="A1:S306"/>
  <sheetViews>
    <sheetView view="pageBreakPreview" zoomScale="80" zoomScaleNormal="100" zoomScaleSheetLayoutView="80" workbookViewId="0">
      <selection activeCell="G19" sqref="G19"/>
    </sheetView>
  </sheetViews>
  <sheetFormatPr defaultColWidth="9" defaultRowHeight="27.95" customHeight="1"/>
  <cols>
    <col min="1" max="1" width="55.5703125" style="13" customWidth="1"/>
    <col min="2" max="2" width="16.5703125" style="13" customWidth="1"/>
    <col min="3" max="3" width="14.42578125" style="13" customWidth="1"/>
    <col min="4" max="4" width="47.28515625" style="13" customWidth="1"/>
    <col min="5" max="7" width="14.5703125" style="13" customWidth="1"/>
    <col min="8" max="8" width="16" style="1000" customWidth="1"/>
    <col min="9" max="10" width="13.42578125" style="1001" customWidth="1"/>
    <col min="11" max="11" width="8.85546875" style="13" customWidth="1"/>
    <col min="12" max="12" width="16" style="13" customWidth="1"/>
    <col min="13" max="16384" width="9" style="13"/>
  </cols>
  <sheetData>
    <row r="1" spans="1:18" ht="27.95" customHeight="1">
      <c r="A1" s="586" t="s">
        <v>694</v>
      </c>
      <c r="B1" s="2581" t="s">
        <v>73</v>
      </c>
      <c r="C1" s="2581"/>
      <c r="D1" s="2581"/>
      <c r="E1" s="213"/>
      <c r="F1" s="214"/>
      <c r="G1" s="213"/>
      <c r="H1" s="1002"/>
      <c r="I1" s="1003"/>
      <c r="J1" s="1003"/>
    </row>
    <row r="2" spans="1:18" ht="27.95" customHeight="1">
      <c r="A2" s="587" t="s">
        <v>18</v>
      </c>
      <c r="B2" s="2581" t="s">
        <v>184</v>
      </c>
      <c r="C2" s="2581"/>
      <c r="D2" s="2581"/>
      <c r="E2" s="208"/>
      <c r="F2" s="208"/>
      <c r="G2" s="208"/>
      <c r="H2" s="1004"/>
      <c r="I2" s="1005"/>
      <c r="J2" s="1005"/>
    </row>
    <row r="3" spans="1:18" s="26" customFormat="1" ht="27.95" customHeight="1">
      <c r="A3" s="210" t="s">
        <v>1</v>
      </c>
      <c r="B3" s="210" t="s">
        <v>75</v>
      </c>
      <c r="C3" s="210"/>
      <c r="D3" s="210"/>
      <c r="E3" s="210" t="s">
        <v>2</v>
      </c>
      <c r="F3" s="210"/>
      <c r="G3" s="210"/>
      <c r="H3" s="2580" t="s">
        <v>3</v>
      </c>
      <c r="I3" s="2580"/>
      <c r="J3" s="2580"/>
    </row>
    <row r="4" spans="1:18" s="26" customFormat="1" ht="27.95" customHeight="1">
      <c r="A4" s="55" t="s">
        <v>4</v>
      </c>
      <c r="B4" s="211" t="s">
        <v>453</v>
      </c>
      <c r="C4" s="55"/>
      <c r="D4" s="55"/>
      <c r="E4" s="344" t="s">
        <v>454</v>
      </c>
      <c r="F4" s="55"/>
      <c r="G4" s="55"/>
      <c r="H4" s="2582" t="s">
        <v>455</v>
      </c>
      <c r="I4" s="2582"/>
      <c r="J4" s="2582"/>
    </row>
    <row r="5" spans="1:18" s="26" customFormat="1" ht="27.95" customHeight="1">
      <c r="A5" s="253" t="s">
        <v>186</v>
      </c>
      <c r="B5" s="211"/>
      <c r="C5" s="55"/>
      <c r="D5" s="55"/>
      <c r="E5" s="344"/>
      <c r="F5" s="55"/>
      <c r="G5" s="55"/>
      <c r="H5" s="2582" t="s">
        <v>568</v>
      </c>
      <c r="I5" s="2582"/>
      <c r="J5" s="2582"/>
    </row>
    <row r="6" spans="1:18" s="26" customFormat="1" ht="27.95" customHeight="1">
      <c r="A6" s="253" t="s">
        <v>79</v>
      </c>
      <c r="B6" s="210" t="s">
        <v>80</v>
      </c>
      <c r="C6" s="210"/>
      <c r="D6" s="210"/>
      <c r="E6" s="210" t="s">
        <v>7</v>
      </c>
      <c r="F6" s="210"/>
      <c r="G6" s="210"/>
      <c r="H6" s="2580" t="s">
        <v>8</v>
      </c>
      <c r="I6" s="2580"/>
      <c r="J6" s="2580"/>
    </row>
    <row r="7" spans="1:18" s="26" customFormat="1" ht="27.95" customHeight="1">
      <c r="A7" s="45"/>
      <c r="B7" s="211" t="s">
        <v>453</v>
      </c>
      <c r="C7" s="45"/>
      <c r="D7" s="45"/>
      <c r="E7" s="344" t="s">
        <v>454</v>
      </c>
      <c r="F7" s="45"/>
      <c r="G7" s="45"/>
      <c r="H7" s="2582" t="s">
        <v>1427</v>
      </c>
      <c r="I7" s="2582"/>
      <c r="J7" s="2582"/>
    </row>
    <row r="8" spans="1:18" s="26" customFormat="1" ht="27.95" customHeight="1">
      <c r="A8" s="45"/>
      <c r="B8" s="211"/>
      <c r="C8" s="45"/>
      <c r="D8" s="45"/>
      <c r="E8" s="344"/>
      <c r="F8" s="55"/>
      <c r="G8" s="55"/>
      <c r="H8" s="2582"/>
      <c r="I8" s="2582"/>
      <c r="J8" s="2582"/>
    </row>
    <row r="9" spans="1:18" s="2" customFormat="1" ht="27.95" customHeight="1">
      <c r="A9" s="56"/>
      <c r="B9" s="216"/>
      <c r="C9" s="56"/>
      <c r="D9" s="56"/>
      <c r="E9" s="708"/>
      <c r="F9" s="50"/>
      <c r="G9" s="50"/>
      <c r="H9" s="2583"/>
      <c r="I9" s="2583"/>
      <c r="J9" s="2583"/>
    </row>
    <row r="10" spans="1:18" s="2" customFormat="1" ht="27.95" customHeight="1">
      <c r="A10" s="10" t="s">
        <v>11</v>
      </c>
      <c r="B10" s="2420" t="s">
        <v>12</v>
      </c>
      <c r="C10" s="2421"/>
      <c r="D10" s="2421"/>
      <c r="E10" s="73">
        <v>10</v>
      </c>
      <c r="F10" s="74">
        <v>11</v>
      </c>
      <c r="G10" s="75">
        <v>12</v>
      </c>
      <c r="H10" s="2584" t="s">
        <v>21</v>
      </c>
      <c r="I10" s="2585"/>
      <c r="J10" s="2586"/>
    </row>
    <row r="11" spans="1:18" s="2" customFormat="1" ht="27.95" customHeight="1">
      <c r="A11" s="11" t="s">
        <v>13</v>
      </c>
      <c r="B11" s="2465" t="s">
        <v>14</v>
      </c>
      <c r="C11" s="2465"/>
      <c r="D11" s="2465"/>
      <c r="E11" s="76" t="s">
        <v>22</v>
      </c>
      <c r="F11" s="77" t="s">
        <v>23</v>
      </c>
      <c r="G11" s="78" t="s">
        <v>24</v>
      </c>
      <c r="H11" s="2587" t="s">
        <v>25</v>
      </c>
      <c r="I11" s="2588"/>
      <c r="J11" s="2589"/>
    </row>
    <row r="12" spans="1:18" ht="27.95" customHeight="1">
      <c r="A12" s="12"/>
      <c r="B12" s="2464" t="s">
        <v>15</v>
      </c>
      <c r="C12" s="2464"/>
      <c r="D12" s="2464"/>
      <c r="E12" s="79"/>
      <c r="F12" s="80"/>
      <c r="G12" s="81" t="s">
        <v>26</v>
      </c>
      <c r="H12" s="1006" t="s">
        <v>188</v>
      </c>
      <c r="I12" s="1006" t="s">
        <v>189</v>
      </c>
      <c r="J12" s="1006" t="s">
        <v>16</v>
      </c>
      <c r="K12" s="2"/>
      <c r="L12" s="2"/>
      <c r="M12" s="2"/>
      <c r="N12" s="2"/>
      <c r="O12" s="2"/>
      <c r="P12" s="2"/>
      <c r="Q12" s="2"/>
      <c r="R12" s="2"/>
    </row>
    <row r="13" spans="1:18" ht="27.95" customHeight="1">
      <c r="A13" s="602" t="s">
        <v>724</v>
      </c>
      <c r="B13" s="1084" t="s">
        <v>725</v>
      </c>
      <c r="C13" s="897"/>
      <c r="D13" s="897"/>
      <c r="E13" s="348" t="s">
        <v>24</v>
      </c>
      <c r="F13" s="348" t="s">
        <v>43</v>
      </c>
      <c r="G13" s="348" t="s">
        <v>44</v>
      </c>
      <c r="H13" s="443"/>
      <c r="I13" s="443"/>
      <c r="J13" s="443"/>
      <c r="K13" s="54"/>
      <c r="L13" s="54"/>
      <c r="M13" s="54"/>
      <c r="N13" s="54"/>
      <c r="O13" s="54"/>
      <c r="P13" s="54"/>
      <c r="Q13" s="54"/>
      <c r="R13" s="54"/>
    </row>
    <row r="14" spans="1:18" ht="27.95" customHeight="1">
      <c r="A14" s="809" t="s">
        <v>544</v>
      </c>
      <c r="B14" s="604" t="s">
        <v>545</v>
      </c>
      <c r="C14" s="808"/>
      <c r="D14" s="808"/>
      <c r="E14" s="351" t="s">
        <v>45</v>
      </c>
      <c r="F14" s="352"/>
      <c r="G14" s="333" t="s">
        <v>46</v>
      </c>
      <c r="H14" s="247"/>
      <c r="I14" s="247"/>
      <c r="J14" s="247"/>
      <c r="K14" s="54"/>
      <c r="L14" s="54"/>
      <c r="M14" s="54"/>
      <c r="N14" s="54"/>
      <c r="O14" s="54"/>
      <c r="P14" s="54"/>
      <c r="Q14" s="54"/>
      <c r="R14" s="54"/>
    </row>
    <row r="15" spans="1:18" ht="27.95" customHeight="1">
      <c r="A15" s="711"/>
      <c r="B15" s="712"/>
      <c r="C15" s="872" t="s">
        <v>71</v>
      </c>
      <c r="D15" s="713" t="s">
        <v>488</v>
      </c>
      <c r="E15" s="351" t="s">
        <v>44</v>
      </c>
      <c r="F15" s="352"/>
      <c r="G15" s="192"/>
      <c r="H15" s="247"/>
      <c r="I15" s="247"/>
      <c r="J15" s="247"/>
      <c r="K15" s="54"/>
      <c r="L15" s="54"/>
      <c r="M15" s="54"/>
      <c r="N15" s="54"/>
      <c r="O15" s="54"/>
      <c r="P15" s="54"/>
      <c r="Q15" s="54"/>
      <c r="R15" s="54"/>
    </row>
    <row r="16" spans="1:18" ht="27.95" customHeight="1">
      <c r="A16" s="711"/>
      <c r="B16" s="712"/>
      <c r="C16" s="713" t="s">
        <v>576</v>
      </c>
      <c r="D16" s="713"/>
      <c r="E16" s="795"/>
      <c r="F16" s="352"/>
      <c r="G16" s="871"/>
      <c r="H16" s="247"/>
      <c r="I16" s="247"/>
      <c r="J16" s="247"/>
      <c r="K16" s="54"/>
      <c r="L16" s="54"/>
      <c r="M16" s="54"/>
      <c r="N16" s="54"/>
      <c r="O16" s="54"/>
      <c r="P16" s="54"/>
      <c r="Q16" s="54"/>
      <c r="R16" s="54"/>
    </row>
    <row r="17" spans="1:18" ht="27.95" customHeight="1">
      <c r="A17" s="711"/>
      <c r="B17" s="714" t="s">
        <v>124</v>
      </c>
      <c r="C17" s="716">
        <v>7.08</v>
      </c>
      <c r="D17" s="714">
        <v>6.97</v>
      </c>
      <c r="E17" s="359"/>
      <c r="F17" s="353"/>
      <c r="G17" s="360"/>
      <c r="H17" s="247">
        <v>0</v>
      </c>
      <c r="I17" s="247">
        <v>0</v>
      </c>
      <c r="J17" s="247">
        <f>SUM(H17:I17)</f>
        <v>0</v>
      </c>
      <c r="K17" s="54"/>
      <c r="L17" s="54"/>
      <c r="M17" s="54"/>
      <c r="N17" s="54"/>
      <c r="O17" s="54"/>
      <c r="P17" s="54"/>
      <c r="Q17" s="54"/>
      <c r="R17" s="54"/>
    </row>
    <row r="18" spans="1:18" ht="27.95" customHeight="1">
      <c r="A18" s="711"/>
      <c r="B18" s="714" t="s">
        <v>128</v>
      </c>
      <c r="C18" s="716">
        <v>7.98</v>
      </c>
      <c r="D18" s="714">
        <v>7.85</v>
      </c>
      <c r="E18" s="359"/>
      <c r="F18" s="353"/>
      <c r="G18" s="360"/>
      <c r="H18" s="247">
        <v>0</v>
      </c>
      <c r="I18" s="247">
        <v>0</v>
      </c>
      <c r="J18" s="247">
        <f t="shared" ref="J18:J20" si="0">SUM(H18:I18)</f>
        <v>0</v>
      </c>
      <c r="K18" s="54"/>
      <c r="L18" s="54"/>
      <c r="M18" s="54"/>
      <c r="N18" s="54"/>
      <c r="O18" s="54"/>
      <c r="P18" s="54"/>
      <c r="Q18" s="54"/>
      <c r="R18" s="54"/>
    </row>
    <row r="19" spans="1:18" ht="27.95" customHeight="1">
      <c r="A19" s="711"/>
      <c r="B19" s="714" t="s">
        <v>126</v>
      </c>
      <c r="C19" s="716">
        <v>5.74</v>
      </c>
      <c r="D19" s="714">
        <v>5.65</v>
      </c>
      <c r="E19" s="359"/>
      <c r="F19" s="353"/>
      <c r="G19" s="360"/>
      <c r="H19" s="247">
        <v>0</v>
      </c>
      <c r="I19" s="247">
        <v>0</v>
      </c>
      <c r="J19" s="247">
        <f t="shared" si="0"/>
        <v>0</v>
      </c>
      <c r="K19" s="54"/>
      <c r="L19" s="54"/>
      <c r="M19" s="54"/>
      <c r="N19" s="54"/>
      <c r="O19" s="54"/>
      <c r="P19" s="54"/>
      <c r="Q19" s="54"/>
      <c r="R19" s="54"/>
    </row>
    <row r="20" spans="1:18" ht="27.95" customHeight="1">
      <c r="A20" s="711"/>
      <c r="B20" s="714" t="s">
        <v>66</v>
      </c>
      <c r="C20" s="716">
        <v>6.77</v>
      </c>
      <c r="D20" s="714">
        <v>6.66</v>
      </c>
      <c r="E20" s="359"/>
      <c r="F20" s="353"/>
      <c r="G20" s="360"/>
      <c r="H20" s="247">
        <f>SUM(H17:H19)</f>
        <v>0</v>
      </c>
      <c r="I20" s="247">
        <f t="shared" ref="I20" si="1">SUM(I17:I19)</f>
        <v>0</v>
      </c>
      <c r="J20" s="247">
        <f t="shared" si="0"/>
        <v>0</v>
      </c>
      <c r="K20" s="54"/>
      <c r="L20" s="54"/>
      <c r="M20" s="54"/>
      <c r="N20" s="54"/>
      <c r="O20" s="54"/>
      <c r="P20" s="54"/>
      <c r="Q20" s="54"/>
      <c r="R20" s="54"/>
    </row>
    <row r="21" spans="1:18" ht="27.95" customHeight="1">
      <c r="A21" s="805"/>
      <c r="B21" s="806"/>
      <c r="C21" s="715"/>
      <c r="D21" s="807"/>
      <c r="E21" s="359"/>
      <c r="F21" s="353"/>
      <c r="G21" s="360"/>
      <c r="H21" s="1007"/>
      <c r="I21" s="1008"/>
      <c r="J21" s="1008"/>
      <c r="K21" s="54"/>
      <c r="L21" s="54"/>
      <c r="M21" s="54"/>
      <c r="N21" s="54"/>
      <c r="O21" s="54"/>
      <c r="P21" s="54"/>
      <c r="Q21" s="54"/>
      <c r="R21" s="54"/>
    </row>
    <row r="22" spans="1:18" ht="27.95" customHeight="1">
      <c r="A22" s="805"/>
      <c r="B22" s="806"/>
      <c r="C22" s="715"/>
      <c r="D22" s="807"/>
      <c r="E22" s="359"/>
      <c r="F22" s="353"/>
      <c r="G22" s="360"/>
      <c r="H22" s="1007"/>
      <c r="I22" s="1008"/>
      <c r="J22" s="1008"/>
      <c r="K22" s="54"/>
      <c r="L22" s="54"/>
      <c r="M22" s="54"/>
      <c r="N22" s="54"/>
      <c r="O22" s="54"/>
      <c r="P22" s="54"/>
      <c r="Q22" s="54"/>
      <c r="R22" s="54"/>
    </row>
    <row r="23" spans="1:18" ht="27.95" customHeight="1">
      <c r="A23" s="805"/>
      <c r="B23" s="806"/>
      <c r="C23" s="715"/>
      <c r="D23" s="807"/>
      <c r="E23" s="359"/>
      <c r="F23" s="353"/>
      <c r="G23" s="360"/>
      <c r="H23" s="1007"/>
      <c r="I23" s="1008"/>
      <c r="J23" s="1008"/>
      <c r="K23" s="54"/>
      <c r="L23" s="54"/>
      <c r="M23" s="54"/>
      <c r="N23" s="54"/>
      <c r="O23" s="54"/>
      <c r="P23" s="54"/>
      <c r="Q23" s="54"/>
      <c r="R23" s="54"/>
    </row>
    <row r="24" spans="1:18" ht="27.95" customHeight="1">
      <c r="A24" s="805"/>
      <c r="B24" s="806"/>
      <c r="C24" s="715"/>
      <c r="D24" s="807"/>
      <c r="E24" s="359"/>
      <c r="F24" s="353"/>
      <c r="G24" s="360"/>
      <c r="H24" s="1007"/>
      <c r="I24" s="1008"/>
      <c r="J24" s="1008"/>
      <c r="K24" s="54"/>
      <c r="L24" s="54"/>
      <c r="M24" s="54"/>
      <c r="N24" s="54"/>
      <c r="O24" s="54"/>
      <c r="P24" s="54"/>
      <c r="Q24" s="54"/>
      <c r="R24" s="54"/>
    </row>
    <row r="25" spans="1:18" ht="27.95" customHeight="1">
      <c r="A25" s="805"/>
      <c r="B25" s="806"/>
      <c r="C25" s="715"/>
      <c r="D25" s="807"/>
      <c r="E25" s="359"/>
      <c r="F25" s="353"/>
      <c r="G25" s="360"/>
      <c r="H25" s="1007"/>
      <c r="I25" s="1008"/>
      <c r="J25" s="1008"/>
      <c r="K25" s="54"/>
      <c r="L25" s="54"/>
      <c r="M25" s="54"/>
      <c r="N25" s="54"/>
      <c r="O25" s="54"/>
      <c r="P25" s="54"/>
      <c r="Q25" s="54"/>
      <c r="R25" s="54"/>
    </row>
    <row r="26" spans="1:18" ht="27.95" customHeight="1">
      <c r="A26" s="805"/>
      <c r="B26" s="806"/>
      <c r="C26" s="715"/>
      <c r="D26" s="807"/>
      <c r="E26" s="359"/>
      <c r="F26" s="353"/>
      <c r="G26" s="360"/>
      <c r="H26" s="1007"/>
      <c r="I26" s="1008"/>
      <c r="J26" s="1008"/>
      <c r="K26" s="54"/>
      <c r="L26" s="54"/>
      <c r="M26" s="54"/>
      <c r="N26" s="54"/>
      <c r="O26" s="54"/>
      <c r="P26" s="54"/>
      <c r="Q26" s="54"/>
      <c r="R26" s="54"/>
    </row>
    <row r="27" spans="1:18" ht="27.95" customHeight="1">
      <c r="A27" s="805"/>
      <c r="B27" s="806"/>
      <c r="C27" s="715"/>
      <c r="D27" s="807"/>
      <c r="E27" s="359"/>
      <c r="F27" s="353"/>
      <c r="G27" s="360"/>
      <c r="H27" s="1007"/>
      <c r="I27" s="1008"/>
      <c r="J27" s="1008"/>
      <c r="K27" s="54"/>
      <c r="L27" s="54"/>
      <c r="M27" s="54"/>
      <c r="N27" s="54"/>
      <c r="O27" s="54"/>
      <c r="P27" s="54"/>
      <c r="Q27" s="54"/>
      <c r="R27" s="54"/>
    </row>
    <row r="28" spans="1:18" ht="27.95" customHeight="1">
      <c r="A28" s="805"/>
      <c r="B28" s="806"/>
      <c r="C28" s="715"/>
      <c r="D28" s="807"/>
      <c r="E28" s="359"/>
      <c r="F28" s="353"/>
      <c r="G28" s="360"/>
      <c r="H28" s="1007"/>
      <c r="I28" s="1008"/>
      <c r="J28" s="1008"/>
      <c r="K28" s="54"/>
      <c r="L28" s="54"/>
      <c r="M28" s="54"/>
      <c r="N28" s="54"/>
      <c r="O28" s="54"/>
      <c r="P28" s="54"/>
      <c r="Q28" s="54"/>
      <c r="R28" s="54"/>
    </row>
    <row r="29" spans="1:18" ht="27.95" customHeight="1">
      <c r="A29" s="805"/>
      <c r="B29" s="806"/>
      <c r="C29" s="715"/>
      <c r="D29" s="807"/>
      <c r="E29" s="359"/>
      <c r="F29" s="353"/>
      <c r="G29" s="360"/>
      <c r="H29" s="1007"/>
      <c r="I29" s="1008"/>
      <c r="J29" s="1008"/>
      <c r="K29" s="54"/>
      <c r="L29" s="54"/>
      <c r="M29" s="54"/>
      <c r="N29" s="54"/>
      <c r="O29" s="54"/>
      <c r="P29" s="54"/>
      <c r="Q29" s="54"/>
      <c r="R29" s="54"/>
    </row>
    <row r="30" spans="1:18" ht="27.95" customHeight="1">
      <c r="A30" s="2166"/>
      <c r="B30" s="2167"/>
      <c r="C30" s="2168"/>
      <c r="D30" s="2169"/>
      <c r="E30" s="2170"/>
      <c r="F30" s="2171"/>
      <c r="G30" s="2172"/>
      <c r="H30" s="2173"/>
      <c r="I30" s="2174"/>
      <c r="J30" s="2174"/>
      <c r="K30" s="54"/>
      <c r="L30" s="54"/>
      <c r="M30" s="54"/>
      <c r="N30" s="54"/>
      <c r="O30" s="54"/>
      <c r="P30" s="54"/>
      <c r="Q30" s="54"/>
      <c r="R30" s="54"/>
    </row>
    <row r="31" spans="1:18" ht="27.95" customHeight="1">
      <c r="A31" s="2175" t="s">
        <v>1232</v>
      </c>
      <c r="B31" s="2176" t="s">
        <v>1233</v>
      </c>
      <c r="C31" s="897"/>
      <c r="D31" s="897"/>
      <c r="E31" s="348" t="s">
        <v>24</v>
      </c>
      <c r="F31" s="348" t="s">
        <v>43</v>
      </c>
      <c r="G31" s="348" t="s">
        <v>44</v>
      </c>
      <c r="H31" s="2177"/>
      <c r="I31" s="2178"/>
      <c r="J31" s="2178"/>
      <c r="K31" s="725"/>
      <c r="L31" s="735"/>
      <c r="M31" s="726"/>
      <c r="N31" s="726"/>
      <c r="O31" s="726"/>
      <c r="P31" s="727"/>
      <c r="Q31" s="726"/>
      <c r="R31" s="54"/>
    </row>
    <row r="32" spans="1:18" ht="27.95" customHeight="1">
      <c r="A32" s="809" t="s">
        <v>489</v>
      </c>
      <c r="B32" s="813" t="s">
        <v>546</v>
      </c>
      <c r="C32" s="810"/>
      <c r="D32" s="810"/>
      <c r="E32" s="351" t="s">
        <v>45</v>
      </c>
      <c r="F32" s="830"/>
      <c r="G32" s="333" t="s">
        <v>46</v>
      </c>
      <c r="H32" s="247"/>
      <c r="I32" s="1009"/>
      <c r="J32" s="1009"/>
      <c r="K32" s="725"/>
      <c r="L32" s="735"/>
      <c r="M32" s="729"/>
      <c r="N32" s="730" t="s">
        <v>490</v>
      </c>
      <c r="O32" s="730" t="s">
        <v>491</v>
      </c>
      <c r="P32" s="731" t="s">
        <v>492</v>
      </c>
      <c r="Q32" s="726"/>
      <c r="R32" s="54"/>
    </row>
    <row r="33" spans="1:18" ht="27.95" customHeight="1">
      <c r="A33" s="809"/>
      <c r="B33" s="814" t="s">
        <v>547</v>
      </c>
      <c r="C33" s="810"/>
      <c r="D33" s="810"/>
      <c r="E33" s="351" t="s">
        <v>44</v>
      </c>
      <c r="F33" s="830"/>
      <c r="G33" s="413"/>
      <c r="H33" s="247"/>
      <c r="I33" s="1009"/>
      <c r="J33" s="1009"/>
      <c r="K33" s="725"/>
      <c r="L33" s="735"/>
      <c r="M33" s="729"/>
      <c r="N33" s="730"/>
      <c r="O33" s="730"/>
      <c r="P33" s="731"/>
      <c r="Q33" s="726"/>
      <c r="R33" s="54"/>
    </row>
    <row r="34" spans="1:18" ht="27.95" customHeight="1">
      <c r="A34" s="728"/>
      <c r="B34" s="1292" t="s">
        <v>1212</v>
      </c>
      <c r="C34" s="733"/>
      <c r="D34" s="734"/>
      <c r="E34" s="351"/>
      <c r="F34" s="830"/>
      <c r="G34" s="413"/>
      <c r="H34" s="247"/>
      <c r="I34" s="1009"/>
      <c r="J34" s="1009"/>
      <c r="K34" s="725"/>
      <c r="L34" s="735"/>
      <c r="M34" s="729" t="s">
        <v>124</v>
      </c>
      <c r="N34" s="730">
        <v>5</v>
      </c>
      <c r="O34" s="730">
        <v>5</v>
      </c>
      <c r="P34" s="730">
        <f>(N34+O34)/2</f>
        <v>5</v>
      </c>
      <c r="Q34" s="726"/>
      <c r="R34" s="54"/>
    </row>
    <row r="35" spans="1:18" ht="27.95" customHeight="1">
      <c r="A35" s="728"/>
      <c r="B35" s="1803" t="s">
        <v>1213</v>
      </c>
      <c r="C35" s="733"/>
      <c r="D35" s="734"/>
      <c r="E35" s="736"/>
      <c r="F35" s="737"/>
      <c r="G35" s="413"/>
      <c r="H35" s="247"/>
      <c r="I35" s="1009"/>
      <c r="J35" s="1009"/>
      <c r="K35" s="725"/>
      <c r="L35" s="735"/>
      <c r="M35" s="729" t="s">
        <v>128</v>
      </c>
      <c r="N35" s="730">
        <v>5</v>
      </c>
      <c r="O35" s="730">
        <v>5</v>
      </c>
      <c r="P35" s="730">
        <f>(N35+O35)/2</f>
        <v>5</v>
      </c>
      <c r="Q35" s="726"/>
      <c r="R35" s="54"/>
    </row>
    <row r="36" spans="1:18" ht="27.95" customHeight="1">
      <c r="A36" s="728"/>
      <c r="B36" s="1803" t="s">
        <v>1214</v>
      </c>
      <c r="C36" s="733"/>
      <c r="D36" s="734"/>
      <c r="E36" s="736"/>
      <c r="F36" s="359"/>
      <c r="G36" s="831"/>
      <c r="H36" s="247"/>
      <c r="I36" s="1009"/>
      <c r="J36" s="1009"/>
      <c r="K36" s="725"/>
      <c r="L36" s="735"/>
      <c r="M36" s="729" t="s">
        <v>126</v>
      </c>
      <c r="N36" s="730">
        <v>5</v>
      </c>
      <c r="O36" s="730">
        <v>5</v>
      </c>
      <c r="P36" s="730">
        <f>(N36+O36)/2</f>
        <v>5</v>
      </c>
      <c r="Q36" s="726"/>
      <c r="R36" s="54"/>
    </row>
    <row r="37" spans="1:18" ht="27.95" customHeight="1">
      <c r="A37" s="728"/>
      <c r="B37" s="1803" t="s">
        <v>1215</v>
      </c>
      <c r="C37" s="733"/>
      <c r="D37" s="734"/>
      <c r="E37" s="736"/>
      <c r="F37" s="359"/>
      <c r="G37" s="353"/>
      <c r="H37" s="1009"/>
      <c r="I37" s="1009"/>
      <c r="J37" s="1009"/>
      <c r="K37" s="725"/>
      <c r="L37" s="735"/>
      <c r="M37" s="731"/>
      <c r="N37" s="738"/>
      <c r="O37" s="738"/>
      <c r="P37" s="738"/>
      <c r="Q37" s="726"/>
      <c r="R37" s="54"/>
    </row>
    <row r="38" spans="1:18" ht="27.95" customHeight="1">
      <c r="A38" s="728"/>
      <c r="B38" s="1803" t="s">
        <v>1216</v>
      </c>
      <c r="C38" s="739"/>
      <c r="D38" s="734"/>
      <c r="E38" s="740"/>
      <c r="F38" s="359"/>
      <c r="G38" s="353"/>
      <c r="H38" s="1009"/>
      <c r="I38" s="1009"/>
      <c r="J38" s="1009"/>
      <c r="K38" s="735"/>
      <c r="L38" s="735"/>
      <c r="M38" s="731"/>
      <c r="N38" s="738"/>
      <c r="O38" s="738"/>
      <c r="P38" s="738"/>
      <c r="Q38" s="726"/>
      <c r="R38" s="54"/>
    </row>
    <row r="39" spans="1:18" ht="27.95" customHeight="1">
      <c r="A39" s="728"/>
      <c r="B39" s="1803" t="s">
        <v>1217</v>
      </c>
      <c r="C39" s="739"/>
      <c r="D39" s="734"/>
      <c r="E39" s="740"/>
      <c r="F39" s="359"/>
      <c r="G39" s="353"/>
      <c r="H39" s="1009"/>
      <c r="I39" s="1009"/>
      <c r="J39" s="1009"/>
      <c r="K39" s="735"/>
      <c r="L39" s="735"/>
      <c r="M39" s="731"/>
      <c r="N39" s="738"/>
      <c r="O39" s="738"/>
      <c r="P39" s="738"/>
      <c r="Q39" s="726"/>
      <c r="R39" s="54"/>
    </row>
    <row r="40" spans="1:18" ht="27.95" customHeight="1">
      <c r="A40" s="728"/>
      <c r="B40" s="714" t="s">
        <v>124</v>
      </c>
      <c r="C40" s="815" t="s">
        <v>577</v>
      </c>
      <c r="D40" s="734"/>
      <c r="E40" s="740"/>
      <c r="F40" s="359"/>
      <c r="G40" s="353"/>
      <c r="H40" s="247">
        <v>2.88</v>
      </c>
      <c r="I40" s="1009">
        <v>0</v>
      </c>
      <c r="J40" s="247">
        <f>SUM(H40:I40)</f>
        <v>2.88</v>
      </c>
      <c r="K40" s="735"/>
      <c r="L40" s="863"/>
      <c r="M40" s="731"/>
      <c r="N40" s="738"/>
      <c r="O40" s="738"/>
      <c r="P40" s="738"/>
      <c r="Q40" s="726"/>
      <c r="R40" s="54"/>
    </row>
    <row r="41" spans="1:18" ht="27.95" customHeight="1">
      <c r="A41" s="728"/>
      <c r="B41" s="714" t="s">
        <v>128</v>
      </c>
      <c r="C41" s="815" t="s">
        <v>577</v>
      </c>
      <c r="D41" s="734"/>
      <c r="E41" s="740"/>
      <c r="F41" s="359"/>
      <c r="G41" s="353"/>
      <c r="H41" s="962">
        <v>7.2</v>
      </c>
      <c r="I41" s="1009">
        <v>0</v>
      </c>
      <c r="J41" s="962">
        <f t="shared" ref="J41:J43" si="2">SUM(H41:I41)</f>
        <v>7.2</v>
      </c>
      <c r="K41" s="735"/>
      <c r="L41" s="863"/>
      <c r="M41" s="731"/>
      <c r="N41" s="738"/>
      <c r="O41" s="738"/>
      <c r="P41" s="738"/>
      <c r="Q41" s="726"/>
      <c r="R41" s="54"/>
    </row>
    <row r="42" spans="1:18" ht="27.95" customHeight="1">
      <c r="A42" s="728"/>
      <c r="B42" s="714" t="s">
        <v>126</v>
      </c>
      <c r="C42" s="815" t="s">
        <v>577</v>
      </c>
      <c r="D42" s="734"/>
      <c r="E42" s="740"/>
      <c r="F42" s="359"/>
      <c r="G42" s="353"/>
      <c r="H42" s="247">
        <v>4.32</v>
      </c>
      <c r="I42" s="1009">
        <v>0</v>
      </c>
      <c r="J42" s="247">
        <f t="shared" si="2"/>
        <v>4.32</v>
      </c>
      <c r="K42" s="735"/>
      <c r="L42" s="863"/>
      <c r="M42" s="731"/>
      <c r="N42" s="738"/>
      <c r="O42" s="738"/>
      <c r="P42" s="738"/>
      <c r="Q42" s="726"/>
      <c r="R42" s="54"/>
    </row>
    <row r="43" spans="1:18" ht="27.95" customHeight="1">
      <c r="A43" s="728"/>
      <c r="B43" s="714" t="s">
        <v>66</v>
      </c>
      <c r="C43" s="815" t="s">
        <v>577</v>
      </c>
      <c r="D43" s="734"/>
      <c r="E43" s="740"/>
      <c r="F43" s="359"/>
      <c r="G43" s="353"/>
      <c r="H43" s="247">
        <f>SUM(H40:H42)</f>
        <v>14.4</v>
      </c>
      <c r="I43" s="247">
        <f t="shared" ref="I43" si="3">SUM(I40:I42)</f>
        <v>0</v>
      </c>
      <c r="J43" s="247">
        <f t="shared" si="2"/>
        <v>14.4</v>
      </c>
      <c r="K43" s="735"/>
      <c r="L43" s="863"/>
      <c r="M43" s="731"/>
      <c r="N43" s="738"/>
      <c r="O43" s="738"/>
      <c r="P43" s="738"/>
      <c r="Q43" s="726"/>
      <c r="R43" s="54"/>
    </row>
    <row r="44" spans="1:18" ht="27.95" customHeight="1">
      <c r="A44" s="728"/>
      <c r="B44" s="714"/>
      <c r="C44" s="815"/>
      <c r="D44" s="734"/>
      <c r="E44" s="740"/>
      <c r="F44" s="359"/>
      <c r="G44" s="353"/>
      <c r="H44" s="1010"/>
      <c r="I44" s="1009"/>
      <c r="J44" s="1009"/>
      <c r="K44" s="735"/>
      <c r="L44" s="735"/>
      <c r="M44" s="731"/>
      <c r="N44" s="738"/>
      <c r="O44" s="738"/>
      <c r="P44" s="738"/>
      <c r="Q44" s="726"/>
      <c r="R44" s="54"/>
    </row>
    <row r="45" spans="1:18" ht="27.95" customHeight="1">
      <c r="A45" s="728"/>
      <c r="B45" s="714"/>
      <c r="C45" s="815"/>
      <c r="D45" s="734"/>
      <c r="E45" s="740"/>
      <c r="F45" s="359"/>
      <c r="G45" s="353"/>
      <c r="H45" s="1010"/>
      <c r="I45" s="1009"/>
      <c r="J45" s="1009"/>
      <c r="K45" s="735"/>
      <c r="L45" s="735"/>
      <c r="M45" s="731"/>
      <c r="N45" s="738"/>
      <c r="O45" s="738"/>
      <c r="P45" s="738"/>
      <c r="Q45" s="726"/>
      <c r="R45" s="54"/>
    </row>
    <row r="46" spans="1:18" ht="27.95" customHeight="1">
      <c r="A46" s="646"/>
      <c r="B46" s="812" t="s">
        <v>1234</v>
      </c>
      <c r="C46" s="811"/>
      <c r="D46" s="605"/>
      <c r="E46" s="351" t="s">
        <v>24</v>
      </c>
      <c r="F46" s="351" t="s">
        <v>43</v>
      </c>
      <c r="G46" s="351" t="s">
        <v>44</v>
      </c>
      <c r="H46" s="955"/>
      <c r="I46" s="247"/>
      <c r="J46" s="247"/>
      <c r="K46" s="54"/>
      <c r="L46" s="54"/>
      <c r="M46" s="54"/>
      <c r="N46" s="54"/>
      <c r="O46" s="54"/>
      <c r="P46" s="54"/>
      <c r="Q46" s="54"/>
      <c r="R46" s="54"/>
    </row>
    <row r="47" spans="1:18" ht="27.95" customHeight="1">
      <c r="A47" s="809"/>
      <c r="B47" s="619" t="s">
        <v>549</v>
      </c>
      <c r="C47" s="811"/>
      <c r="D47" s="605"/>
      <c r="E47" s="351" t="s">
        <v>45</v>
      </c>
      <c r="F47" s="352"/>
      <c r="G47" s="333" t="s">
        <v>46</v>
      </c>
      <c r="H47" s="955"/>
      <c r="I47" s="247"/>
      <c r="J47" s="247"/>
      <c r="K47" s="54"/>
      <c r="L47" s="54"/>
      <c r="M47" s="54"/>
      <c r="N47" s="54"/>
      <c r="O47" s="54"/>
      <c r="P47" s="54"/>
      <c r="Q47" s="54"/>
      <c r="R47" s="54"/>
    </row>
    <row r="48" spans="1:18" ht="27.95" customHeight="1">
      <c r="A48" s="354"/>
      <c r="B48" s="619" t="s">
        <v>550</v>
      </c>
      <c r="C48" s="811"/>
      <c r="D48" s="605"/>
      <c r="E48" s="351" t="s">
        <v>44</v>
      </c>
      <c r="F48" s="352"/>
      <c r="G48" s="192"/>
      <c r="H48" s="955"/>
      <c r="I48" s="247"/>
      <c r="J48" s="247"/>
      <c r="K48" s="2572" t="s">
        <v>493</v>
      </c>
      <c r="L48" s="2573"/>
      <c r="M48" s="54"/>
      <c r="N48" s="54"/>
      <c r="O48" s="54"/>
      <c r="P48" s="54"/>
      <c r="Q48" s="54"/>
      <c r="R48" s="54"/>
    </row>
    <row r="49" spans="1:18" ht="27.95" customHeight="1">
      <c r="A49" s="354"/>
      <c r="B49" s="619" t="s">
        <v>548</v>
      </c>
      <c r="C49" s="811"/>
      <c r="D49" s="605"/>
      <c r="E49" s="795"/>
      <c r="F49" s="352"/>
      <c r="G49" s="192"/>
      <c r="H49" s="955"/>
      <c r="I49" s="247"/>
      <c r="J49" s="247"/>
      <c r="K49" s="796"/>
      <c r="L49" s="796"/>
      <c r="M49" s="54"/>
      <c r="N49" s="54"/>
      <c r="O49" s="54"/>
      <c r="P49" s="54"/>
      <c r="Q49" s="54"/>
      <c r="R49" s="54"/>
    </row>
    <row r="50" spans="1:18" ht="27.95" customHeight="1">
      <c r="A50" s="354"/>
      <c r="B50" s="732"/>
      <c r="C50" s="741"/>
      <c r="D50" s="350"/>
      <c r="E50" s="359"/>
      <c r="F50" s="353"/>
      <c r="G50" s="413"/>
      <c r="H50" s="247"/>
      <c r="I50" s="1009"/>
      <c r="J50" s="1009"/>
      <c r="K50" s="54"/>
      <c r="L50" s="54"/>
      <c r="M50" s="54"/>
      <c r="N50" s="54"/>
      <c r="O50" s="54"/>
      <c r="P50" s="54"/>
      <c r="Q50" s="54"/>
      <c r="R50" s="54"/>
    </row>
    <row r="51" spans="1:18" ht="27.95" customHeight="1">
      <c r="A51" s="354"/>
      <c r="B51" s="732"/>
      <c r="C51" s="741"/>
      <c r="D51" s="350"/>
      <c r="E51" s="359"/>
      <c r="F51" s="353"/>
      <c r="G51" s="413"/>
      <c r="H51" s="247"/>
      <c r="I51" s="1009"/>
      <c r="J51" s="1009"/>
      <c r="K51" s="727"/>
      <c r="L51" s="727"/>
      <c r="M51" s="726"/>
      <c r="N51" s="726"/>
      <c r="O51" s="726"/>
      <c r="P51" s="726"/>
      <c r="Q51" s="726"/>
      <c r="R51" s="726"/>
    </row>
    <row r="52" spans="1:18" ht="27.95" customHeight="1">
      <c r="A52" s="354"/>
      <c r="B52" s="732"/>
      <c r="C52" s="741"/>
      <c r="D52" s="350"/>
      <c r="E52" s="359"/>
      <c r="F52" s="353"/>
      <c r="G52" s="413"/>
      <c r="H52" s="247"/>
      <c r="I52" s="1009"/>
      <c r="J52" s="1009"/>
      <c r="K52" s="727"/>
      <c r="L52" s="727"/>
      <c r="M52" s="726"/>
      <c r="N52" s="726"/>
      <c r="O52" s="726"/>
      <c r="P52" s="726"/>
      <c r="Q52" s="726"/>
      <c r="R52" s="726"/>
    </row>
    <row r="53" spans="1:18" ht="27.95" customHeight="1">
      <c r="A53" s="354"/>
      <c r="B53" s="732"/>
      <c r="C53" s="741"/>
      <c r="D53" s="350"/>
      <c r="E53" s="359"/>
      <c r="F53" s="353"/>
      <c r="G53" s="717"/>
      <c r="H53" s="247"/>
      <c r="I53" s="1009"/>
      <c r="J53" s="1009"/>
      <c r="K53" s="729"/>
      <c r="L53" s="738"/>
      <c r="M53" s="742"/>
      <c r="N53" s="726"/>
      <c r="O53" s="726"/>
      <c r="P53" s="726"/>
      <c r="Q53" s="726"/>
      <c r="R53" s="726"/>
    </row>
    <row r="54" spans="1:18" ht="27.95" customHeight="1">
      <c r="A54" s="354"/>
      <c r="B54" s="732"/>
      <c r="C54" s="741"/>
      <c r="D54" s="350"/>
      <c r="E54" s="359"/>
      <c r="F54" s="353"/>
      <c r="G54" s="360"/>
      <c r="H54" s="1010"/>
      <c r="I54" s="1009"/>
      <c r="J54" s="1009"/>
      <c r="K54" s="729"/>
      <c r="L54" s="738"/>
      <c r="M54" s="742"/>
      <c r="N54" s="726"/>
      <c r="O54" s="726"/>
      <c r="P54" s="726"/>
      <c r="Q54" s="726"/>
      <c r="R54" s="726"/>
    </row>
    <row r="55" spans="1:18" ht="27.95" customHeight="1">
      <c r="A55" s="354"/>
      <c r="B55" s="714" t="s">
        <v>124</v>
      </c>
      <c r="C55" s="741" t="s">
        <v>1218</v>
      </c>
      <c r="D55" s="350"/>
      <c r="E55" s="359"/>
      <c r="F55" s="353"/>
      <c r="G55" s="360"/>
      <c r="H55" s="247">
        <v>3.24</v>
      </c>
      <c r="I55" s="1009">
        <v>0</v>
      </c>
      <c r="J55" s="247">
        <f>SUM(H55:I55)</f>
        <v>3.24</v>
      </c>
      <c r="K55" s="729"/>
      <c r="L55" s="863"/>
      <c r="M55" s="742"/>
      <c r="N55" s="726"/>
      <c r="O55" s="726"/>
      <c r="P55" s="726"/>
      <c r="Q55" s="726"/>
      <c r="R55" s="726"/>
    </row>
    <row r="56" spans="1:18" ht="27.95" customHeight="1">
      <c r="A56" s="354"/>
      <c r="B56" s="714" t="s">
        <v>128</v>
      </c>
      <c r="C56" s="741" t="s">
        <v>1218</v>
      </c>
      <c r="D56" s="350"/>
      <c r="E56" s="359"/>
      <c r="F56" s="353"/>
      <c r="G56" s="360"/>
      <c r="H56" s="247">
        <v>7.2</v>
      </c>
      <c r="I56" s="1009">
        <v>0</v>
      </c>
      <c r="J56" s="247">
        <f t="shared" ref="J56:J58" si="4">SUM(H56:I56)</f>
        <v>7.2</v>
      </c>
      <c r="K56" s="729"/>
      <c r="L56" s="863"/>
      <c r="M56" s="742"/>
      <c r="N56" s="726"/>
      <c r="O56" s="726"/>
      <c r="P56" s="726"/>
      <c r="Q56" s="726"/>
      <c r="R56" s="726"/>
    </row>
    <row r="57" spans="1:18" ht="27.95" customHeight="1">
      <c r="A57" s="354"/>
      <c r="B57" s="714" t="s">
        <v>126</v>
      </c>
      <c r="C57" s="741" t="s">
        <v>1218</v>
      </c>
      <c r="D57" s="350"/>
      <c r="E57" s="359"/>
      <c r="F57" s="353"/>
      <c r="G57" s="360"/>
      <c r="H57" s="247">
        <v>5.04</v>
      </c>
      <c r="I57" s="1009">
        <v>0</v>
      </c>
      <c r="J57" s="247">
        <f t="shared" si="4"/>
        <v>5.04</v>
      </c>
      <c r="K57" s="729"/>
      <c r="L57" s="863"/>
      <c r="M57" s="742"/>
      <c r="N57" s="726"/>
      <c r="O57" s="726"/>
      <c r="P57" s="726"/>
      <c r="Q57" s="726"/>
      <c r="R57" s="726"/>
    </row>
    <row r="58" spans="1:18" ht="27.95" customHeight="1">
      <c r="A58" s="354"/>
      <c r="B58" s="714" t="s">
        <v>410</v>
      </c>
      <c r="C58" s="741" t="s">
        <v>1218</v>
      </c>
      <c r="D58" s="350"/>
      <c r="E58" s="359"/>
      <c r="F58" s="353"/>
      <c r="G58" s="360"/>
      <c r="H58" s="247">
        <f>SUM(H55:H57)</f>
        <v>15.48</v>
      </c>
      <c r="I58" s="247">
        <f t="shared" ref="I58" si="5">SUM(I55:I57)</f>
        <v>0</v>
      </c>
      <c r="J58" s="247">
        <f t="shared" si="4"/>
        <v>15.48</v>
      </c>
      <c r="K58" s="729"/>
      <c r="L58" s="863"/>
      <c r="M58" s="742"/>
      <c r="N58" s="726"/>
      <c r="O58" s="726"/>
      <c r="P58" s="726"/>
      <c r="Q58" s="726"/>
      <c r="R58" s="726"/>
    </row>
    <row r="59" spans="1:18" ht="27.95" customHeight="1">
      <c r="A59" s="354"/>
      <c r="B59" s="1258" t="s">
        <v>494</v>
      </c>
      <c r="C59" s="714"/>
      <c r="D59" s="350"/>
      <c r="E59" s="359"/>
      <c r="F59" s="353"/>
      <c r="G59" s="360"/>
      <c r="H59" s="1010"/>
      <c r="I59" s="1009"/>
      <c r="J59" s="1009"/>
      <c r="K59" s="729"/>
      <c r="L59" s="738"/>
      <c r="M59" s="742"/>
      <c r="N59" s="726"/>
      <c r="O59" s="726"/>
      <c r="P59" s="726"/>
      <c r="Q59" s="726"/>
      <c r="R59" s="726"/>
    </row>
    <row r="60" spans="1:18" ht="27.95" customHeight="1">
      <c r="A60" s="2179"/>
      <c r="B60" s="2180" t="s">
        <v>495</v>
      </c>
      <c r="C60" s="2181"/>
      <c r="D60" s="2182"/>
      <c r="E60" s="2170"/>
      <c r="F60" s="2171"/>
      <c r="G60" s="2172"/>
      <c r="H60" s="2183"/>
      <c r="I60" s="442"/>
      <c r="J60" s="442"/>
      <c r="K60" s="729"/>
      <c r="L60" s="738"/>
      <c r="M60" s="742"/>
      <c r="N60" s="726"/>
      <c r="O60" s="726"/>
      <c r="P60" s="726"/>
      <c r="Q60" s="726"/>
      <c r="R60" s="726"/>
    </row>
    <row r="61" spans="1:18" ht="27.95" customHeight="1">
      <c r="A61" s="819" t="s">
        <v>1235</v>
      </c>
      <c r="B61" s="2574" t="s">
        <v>496</v>
      </c>
      <c r="C61" s="2564"/>
      <c r="D61" s="2565"/>
      <c r="E61" s="348" t="s">
        <v>24</v>
      </c>
      <c r="F61" s="348" t="s">
        <v>43</v>
      </c>
      <c r="G61" s="348" t="s">
        <v>44</v>
      </c>
      <c r="H61" s="2184"/>
      <c r="I61" s="2185"/>
      <c r="J61" s="2186"/>
    </row>
    <row r="62" spans="1:18" ht="27.95" customHeight="1">
      <c r="A62" s="147"/>
      <c r="B62" s="2566" t="s">
        <v>1236</v>
      </c>
      <c r="C62" s="2567"/>
      <c r="D62" s="2575"/>
      <c r="E62" s="351" t="s">
        <v>45</v>
      </c>
      <c r="F62" s="352"/>
      <c r="G62" s="333" t="s">
        <v>46</v>
      </c>
      <c r="H62" s="1011"/>
      <c r="I62" s="1012"/>
      <c r="J62" s="999"/>
    </row>
    <row r="63" spans="1:18" ht="27.95" customHeight="1">
      <c r="A63" s="898"/>
      <c r="B63" s="108" t="s">
        <v>139</v>
      </c>
      <c r="C63" s="743">
        <v>80000</v>
      </c>
      <c r="D63" s="744" t="s">
        <v>1219</v>
      </c>
      <c r="E63" s="351" t="s">
        <v>44</v>
      </c>
      <c r="F63" s="352"/>
      <c r="G63" s="413"/>
      <c r="H63" s="1013">
        <v>0</v>
      </c>
      <c r="I63" s="1013">
        <v>27.562999999999999</v>
      </c>
      <c r="J63" s="247">
        <f>SUM(H63:I63)</f>
        <v>27.562999999999999</v>
      </c>
    </row>
    <row r="64" spans="1:18" ht="27.95" customHeight="1">
      <c r="A64" s="899"/>
      <c r="B64" s="108" t="s">
        <v>195</v>
      </c>
      <c r="C64" s="1272">
        <v>80000</v>
      </c>
      <c r="D64" s="744" t="s">
        <v>1219</v>
      </c>
      <c r="E64" s="351"/>
      <c r="F64" s="352"/>
      <c r="G64" s="413"/>
      <c r="H64" s="1013">
        <v>14.98</v>
      </c>
      <c r="I64" s="1013">
        <v>18.721</v>
      </c>
      <c r="J64" s="247">
        <f t="shared" ref="J64:J66" si="6">SUM(H64:I64)</f>
        <v>33.701000000000001</v>
      </c>
    </row>
    <row r="65" spans="1:11" ht="27.95" customHeight="1">
      <c r="A65" s="899"/>
      <c r="B65" s="108" t="s">
        <v>498</v>
      </c>
      <c r="C65" s="1272">
        <v>70000</v>
      </c>
      <c r="D65" s="744" t="s">
        <v>1219</v>
      </c>
      <c r="E65" s="745"/>
      <c r="F65" s="297"/>
      <c r="G65" s="413"/>
      <c r="H65" s="1013">
        <v>0</v>
      </c>
      <c r="I65" s="1013">
        <v>13.085000000000001</v>
      </c>
      <c r="J65" s="247">
        <f t="shared" si="6"/>
        <v>13.085000000000001</v>
      </c>
    </row>
    <row r="66" spans="1:11" ht="27.95" customHeight="1">
      <c r="A66" s="898"/>
      <c r="B66" s="108" t="s">
        <v>59</v>
      </c>
      <c r="C66" s="743">
        <f>C63+C64+C65</f>
        <v>230000</v>
      </c>
      <c r="D66" s="744" t="s">
        <v>497</v>
      </c>
      <c r="E66" s="745"/>
      <c r="F66" s="194"/>
      <c r="G66" s="717"/>
      <c r="H66" s="247">
        <f>SUM(H63:H65)</f>
        <v>14.98</v>
      </c>
      <c r="I66" s="247">
        <f t="shared" ref="I66" si="7">SUM(I63:I65)</f>
        <v>59.369</v>
      </c>
      <c r="J66" s="247">
        <f t="shared" si="6"/>
        <v>74.349000000000004</v>
      </c>
    </row>
    <row r="67" spans="1:11" ht="27.95" customHeight="1">
      <c r="A67" s="148"/>
      <c r="B67" s="108" t="s">
        <v>499</v>
      </c>
      <c r="C67" s="746"/>
      <c r="D67" s="744"/>
      <c r="E67" s="194"/>
      <c r="F67" s="194"/>
      <c r="G67" s="504"/>
      <c r="H67" s="247"/>
      <c r="I67" s="247"/>
      <c r="J67" s="247"/>
    </row>
    <row r="68" spans="1:11" ht="27.95" customHeight="1">
      <c r="A68" s="148"/>
      <c r="B68" s="108" t="s">
        <v>1220</v>
      </c>
      <c r="C68" s="746"/>
      <c r="D68" s="744"/>
      <c r="E68" s="194"/>
      <c r="F68" s="194"/>
      <c r="G68" s="504"/>
      <c r="H68" s="247"/>
      <c r="I68" s="247"/>
      <c r="J68" s="247"/>
    </row>
    <row r="69" spans="1:11" ht="27.95" customHeight="1">
      <c r="A69" s="148"/>
      <c r="B69" s="108"/>
      <c r="C69" s="746"/>
      <c r="D69" s="744"/>
      <c r="E69" s="194"/>
      <c r="F69" s="194"/>
      <c r="G69" s="504"/>
      <c r="H69" s="247"/>
      <c r="I69" s="247"/>
      <c r="J69" s="247"/>
    </row>
    <row r="70" spans="1:11" ht="27.95" customHeight="1">
      <c r="A70" s="600"/>
      <c r="B70" s="817" t="s">
        <v>1237</v>
      </c>
      <c r="C70" s="818"/>
      <c r="D70" s="818"/>
      <c r="E70" s="351" t="s">
        <v>24</v>
      </c>
      <c r="F70" s="351" t="s">
        <v>43</v>
      </c>
      <c r="G70" s="351" t="s">
        <v>44</v>
      </c>
      <c r="H70" s="953"/>
      <c r="I70" s="1014"/>
      <c r="J70" s="999"/>
    </row>
    <row r="71" spans="1:11" ht="27.95" customHeight="1">
      <c r="A71" s="147"/>
      <c r="B71" s="817" t="s">
        <v>1221</v>
      </c>
      <c r="C71" s="818"/>
      <c r="D71" s="818"/>
      <c r="E71" s="351" t="s">
        <v>45</v>
      </c>
      <c r="F71" s="351"/>
      <c r="G71" s="333" t="s">
        <v>46</v>
      </c>
      <c r="H71" s="953"/>
      <c r="I71" s="1014"/>
      <c r="J71" s="999"/>
    </row>
    <row r="72" spans="1:11" ht="27.95" customHeight="1">
      <c r="A72" s="900"/>
      <c r="B72" s="108" t="s">
        <v>139</v>
      </c>
      <c r="C72" s="109">
        <v>665640</v>
      </c>
      <c r="D72" s="747" t="s">
        <v>497</v>
      </c>
      <c r="E72" s="351" t="s">
        <v>44</v>
      </c>
      <c r="F72" s="352"/>
      <c r="G72" s="413"/>
      <c r="H72" s="962">
        <v>19.658000000000001</v>
      </c>
      <c r="I72" s="247">
        <v>0</v>
      </c>
      <c r="J72" s="962">
        <f>SUM(H72:I72)</f>
        <v>19.658000000000001</v>
      </c>
    </row>
    <row r="73" spans="1:11" ht="27.95" customHeight="1">
      <c r="A73" s="900"/>
      <c r="B73" s="108" t="s">
        <v>195</v>
      </c>
      <c r="C73" s="109">
        <v>698293</v>
      </c>
      <c r="D73" s="747" t="s">
        <v>497</v>
      </c>
      <c r="E73" s="748"/>
      <c r="F73" s="297"/>
      <c r="G73" s="413"/>
      <c r="H73" s="247">
        <v>20.95</v>
      </c>
      <c r="I73" s="247">
        <v>0</v>
      </c>
      <c r="J73" s="247">
        <f t="shared" ref="J73:J75" si="8">SUM(H73:I73)</f>
        <v>20.95</v>
      </c>
      <c r="K73" s="41"/>
    </row>
    <row r="74" spans="1:11" ht="27.95" customHeight="1">
      <c r="A74" s="901"/>
      <c r="B74" s="108" t="s">
        <v>498</v>
      </c>
      <c r="C74" s="105">
        <v>581822</v>
      </c>
      <c r="D74" s="747" t="s">
        <v>497</v>
      </c>
      <c r="E74" s="749"/>
      <c r="F74" s="297"/>
      <c r="G74" s="413"/>
      <c r="H74" s="247">
        <v>17.454999999999998</v>
      </c>
      <c r="I74" s="247">
        <v>0</v>
      </c>
      <c r="J74" s="247">
        <f t="shared" si="8"/>
        <v>17.454999999999998</v>
      </c>
    </row>
    <row r="75" spans="1:11" ht="27.95" customHeight="1">
      <c r="A75" s="898"/>
      <c r="B75" s="108" t="s">
        <v>59</v>
      </c>
      <c r="C75" s="746">
        <f>C72+C73+C74</f>
        <v>1945755</v>
      </c>
      <c r="D75" s="747" t="s">
        <v>497</v>
      </c>
      <c r="E75" s="297"/>
      <c r="F75" s="297"/>
      <c r="G75" s="717"/>
      <c r="H75" s="247">
        <f>SUM(H72:H74)</f>
        <v>58.063000000000002</v>
      </c>
      <c r="I75" s="247">
        <f t="shared" ref="I75" si="9">SUM(I72:I74)</f>
        <v>0</v>
      </c>
      <c r="J75" s="247">
        <f t="shared" si="8"/>
        <v>58.063000000000002</v>
      </c>
    </row>
    <row r="76" spans="1:11" ht="27.95" customHeight="1">
      <c r="A76" s="14"/>
      <c r="B76" s="750" t="s">
        <v>560</v>
      </c>
      <c r="C76" s="751"/>
      <c r="D76" s="160"/>
      <c r="E76" s="297"/>
      <c r="F76" s="297"/>
      <c r="G76" s="297"/>
      <c r="H76" s="1015"/>
      <c r="I76" s="1016"/>
      <c r="J76" s="999"/>
    </row>
    <row r="77" spans="1:11" ht="27.95" customHeight="1">
      <c r="A77" s="148"/>
      <c r="B77" s="108" t="s">
        <v>500</v>
      </c>
      <c r="C77" s="44"/>
      <c r="D77" s="752"/>
      <c r="E77" s="297"/>
      <c r="F77" s="297"/>
      <c r="G77" s="297"/>
      <c r="H77" s="1015"/>
      <c r="I77" s="1016"/>
      <c r="J77" s="999"/>
    </row>
    <row r="78" spans="1:11" ht="27.95" customHeight="1">
      <c r="A78" s="148"/>
      <c r="B78" s="108" t="s">
        <v>501</v>
      </c>
      <c r="C78" s="44"/>
      <c r="D78" s="752"/>
      <c r="E78" s="297"/>
      <c r="F78" s="297"/>
      <c r="G78" s="297"/>
      <c r="H78" s="1015"/>
      <c r="I78" s="1016"/>
      <c r="J78" s="999"/>
    </row>
    <row r="79" spans="1:11" ht="27.95" customHeight="1">
      <c r="A79" s="148"/>
      <c r="B79" s="108" t="s">
        <v>502</v>
      </c>
      <c r="C79" s="44"/>
      <c r="D79" s="752"/>
      <c r="E79" s="297"/>
      <c r="F79" s="297"/>
      <c r="G79" s="297"/>
      <c r="H79" s="1015"/>
      <c r="I79" s="1016"/>
      <c r="J79" s="999"/>
    </row>
    <row r="80" spans="1:11" ht="27.95" customHeight="1">
      <c r="A80" s="148"/>
      <c r="B80" s="108" t="s">
        <v>503</v>
      </c>
      <c r="C80" s="44"/>
      <c r="D80" s="752"/>
      <c r="E80" s="297"/>
      <c r="F80" s="297"/>
      <c r="G80" s="297"/>
      <c r="H80" s="1015"/>
      <c r="I80" s="1016"/>
      <c r="J80" s="999"/>
    </row>
    <row r="81" spans="1:12" ht="27.95" customHeight="1">
      <c r="A81" s="148"/>
      <c r="B81" s="753"/>
      <c r="C81" s="44"/>
      <c r="D81" s="752"/>
      <c r="E81" s="297"/>
      <c r="F81" s="297"/>
      <c r="G81" s="297"/>
      <c r="H81" s="1015"/>
      <c r="I81" s="1016"/>
      <c r="J81" s="999"/>
    </row>
    <row r="82" spans="1:12" ht="27.95" customHeight="1">
      <c r="A82" s="151"/>
      <c r="B82" s="2566" t="s">
        <v>1238</v>
      </c>
      <c r="C82" s="2567"/>
      <c r="D82" s="2567"/>
      <c r="E82" s="351" t="s">
        <v>24</v>
      </c>
      <c r="F82" s="351" t="s">
        <v>43</v>
      </c>
      <c r="G82" s="351" t="s">
        <v>44</v>
      </c>
      <c r="H82" s="953"/>
      <c r="I82" s="971"/>
      <c r="J82" s="999"/>
    </row>
    <row r="83" spans="1:12" ht="27.95" customHeight="1">
      <c r="A83" s="151" t="s">
        <v>504</v>
      </c>
      <c r="B83" s="2566" t="s">
        <v>1239</v>
      </c>
      <c r="C83" s="2567"/>
      <c r="D83" s="2567"/>
      <c r="E83" s="351" t="s">
        <v>45</v>
      </c>
      <c r="F83" s="352"/>
      <c r="G83" s="333" t="s">
        <v>46</v>
      </c>
      <c r="H83" s="1015"/>
      <c r="I83" s="1014"/>
      <c r="J83" s="1864"/>
    </row>
    <row r="84" spans="1:12" ht="27.95" customHeight="1">
      <c r="A84" s="151" t="s">
        <v>578</v>
      </c>
      <c r="B84" s="108" t="s">
        <v>226</v>
      </c>
      <c r="C84" s="2576" t="s">
        <v>505</v>
      </c>
      <c r="D84" s="2577"/>
      <c r="E84" s="351" t="s">
        <v>44</v>
      </c>
      <c r="F84" s="352"/>
      <c r="G84" s="413"/>
      <c r="H84" s="962">
        <v>0.01</v>
      </c>
      <c r="I84" s="247">
        <v>0</v>
      </c>
      <c r="J84" s="962">
        <f>SUM(H84:I84)</f>
        <v>0.01</v>
      </c>
      <c r="L84" s="863"/>
    </row>
    <row r="85" spans="1:12" ht="27.95" customHeight="1">
      <c r="A85" s="150"/>
      <c r="B85" s="108" t="s">
        <v>82</v>
      </c>
      <c r="C85" s="1932" t="s">
        <v>505</v>
      </c>
      <c r="D85" s="756"/>
      <c r="E85" s="363"/>
      <c r="F85" s="297"/>
      <c r="G85" s="413"/>
      <c r="H85" s="962">
        <v>0.01</v>
      </c>
      <c r="I85" s="247">
        <v>0</v>
      </c>
      <c r="J85" s="962">
        <f t="shared" ref="J85:J87" si="10">SUM(H85:I85)</f>
        <v>0.01</v>
      </c>
      <c r="L85" s="863"/>
    </row>
    <row r="86" spans="1:12" ht="27.95" customHeight="1">
      <c r="A86" s="150"/>
      <c r="B86" s="111" t="s">
        <v>58</v>
      </c>
      <c r="C86" s="1932" t="s">
        <v>505</v>
      </c>
      <c r="D86" s="756"/>
      <c r="E86" s="749"/>
      <c r="F86" s="297"/>
      <c r="G86" s="413"/>
      <c r="H86" s="962">
        <v>0.01</v>
      </c>
      <c r="I86" s="247">
        <v>0</v>
      </c>
      <c r="J86" s="962">
        <f t="shared" si="10"/>
        <v>0.01</v>
      </c>
      <c r="L86" s="863"/>
    </row>
    <row r="87" spans="1:12" ht="27.95" customHeight="1">
      <c r="A87" s="151"/>
      <c r="B87" s="111" t="s">
        <v>66</v>
      </c>
      <c r="C87" s="1932" t="s">
        <v>505</v>
      </c>
      <c r="D87" s="756"/>
      <c r="E87" s="749"/>
      <c r="F87" s="297"/>
      <c r="G87" s="717"/>
      <c r="H87" s="962">
        <f>SUM(H84:H86)</f>
        <v>0.03</v>
      </c>
      <c r="I87" s="247">
        <f t="shared" ref="I87" si="11">SUM(I84:I86)</f>
        <v>0</v>
      </c>
      <c r="J87" s="962">
        <f t="shared" si="10"/>
        <v>0.03</v>
      </c>
      <c r="L87" s="863"/>
    </row>
    <row r="88" spans="1:12" ht="27.95" customHeight="1">
      <c r="A88" s="151"/>
      <c r="B88" s="111"/>
      <c r="C88" s="152"/>
      <c r="D88" s="152"/>
      <c r="E88" s="749"/>
      <c r="F88" s="297"/>
      <c r="G88" s="749"/>
      <c r="H88" s="953"/>
      <c r="I88" s="1014"/>
      <c r="J88" s="999"/>
    </row>
    <row r="89" spans="1:12" ht="27.95" customHeight="1">
      <c r="A89" s="151"/>
      <c r="B89" s="111"/>
      <c r="C89" s="152"/>
      <c r="D89" s="152"/>
      <c r="E89" s="749"/>
      <c r="F89" s="297"/>
      <c r="G89" s="749"/>
      <c r="H89" s="953"/>
      <c r="I89" s="1014"/>
      <c r="J89" s="999"/>
    </row>
    <row r="90" spans="1:12" ht="27.95" customHeight="1">
      <c r="A90" s="2187"/>
      <c r="B90" s="2188"/>
      <c r="C90" s="2189"/>
      <c r="D90" s="2189"/>
      <c r="E90" s="2190"/>
      <c r="F90" s="881"/>
      <c r="G90" s="2190"/>
      <c r="H90" s="2191"/>
      <c r="I90" s="1024"/>
      <c r="J90" s="1022"/>
    </row>
    <row r="91" spans="1:12" ht="27.95" customHeight="1">
      <c r="A91" s="819" t="s">
        <v>1240</v>
      </c>
      <c r="B91" s="2563" t="s">
        <v>1241</v>
      </c>
      <c r="C91" s="2564"/>
      <c r="D91" s="2564"/>
      <c r="E91" s="348" t="s">
        <v>24</v>
      </c>
      <c r="F91" s="348" t="s">
        <v>43</v>
      </c>
      <c r="G91" s="348" t="s">
        <v>44</v>
      </c>
      <c r="H91" s="2192"/>
      <c r="I91" s="2193"/>
      <c r="J91" s="2186"/>
    </row>
    <row r="92" spans="1:12" ht="27.95" customHeight="1">
      <c r="A92" s="151" t="s">
        <v>504</v>
      </c>
      <c r="B92" s="821" t="s">
        <v>564</v>
      </c>
      <c r="C92" s="1932"/>
      <c r="D92" s="756"/>
      <c r="E92" s="351" t="s">
        <v>45</v>
      </c>
      <c r="F92" s="352"/>
      <c r="G92" s="333" t="s">
        <v>46</v>
      </c>
      <c r="H92" s="247"/>
      <c r="I92" s="247"/>
      <c r="J92" s="247"/>
      <c r="L92" s="833"/>
    </row>
    <row r="93" spans="1:12" ht="27.95" customHeight="1">
      <c r="A93" s="151" t="s">
        <v>578</v>
      </c>
      <c r="B93" s="108" t="s">
        <v>60</v>
      </c>
      <c r="C93" s="1932" t="s">
        <v>505</v>
      </c>
      <c r="D93" s="756"/>
      <c r="E93" s="351" t="s">
        <v>44</v>
      </c>
      <c r="F93" s="352"/>
      <c r="G93" s="413"/>
      <c r="H93" s="247">
        <v>2.4E-2</v>
      </c>
      <c r="I93" s="247">
        <v>0</v>
      </c>
      <c r="J93" s="247">
        <f>SUM(H93:I93)</f>
        <v>2.4E-2</v>
      </c>
      <c r="L93" s="863"/>
    </row>
    <row r="94" spans="1:12" ht="27.95" customHeight="1">
      <c r="A94" s="150"/>
      <c r="B94" s="108" t="s">
        <v>227</v>
      </c>
      <c r="C94" s="1932" t="s">
        <v>505</v>
      </c>
      <c r="D94" s="756"/>
      <c r="E94" s="749"/>
      <c r="F94" s="297"/>
      <c r="G94" s="413"/>
      <c r="H94" s="247">
        <v>2.4E-2</v>
      </c>
      <c r="I94" s="247">
        <v>0</v>
      </c>
      <c r="J94" s="247">
        <f t="shared" ref="J94:J96" si="12">SUM(H94:I94)</f>
        <v>2.4E-2</v>
      </c>
      <c r="L94" s="863"/>
    </row>
    <row r="95" spans="1:12" ht="27.95" customHeight="1">
      <c r="A95" s="150"/>
      <c r="B95" s="108" t="s">
        <v>356</v>
      </c>
      <c r="C95" s="1932" t="s">
        <v>505</v>
      </c>
      <c r="D95" s="756"/>
      <c r="E95" s="749"/>
      <c r="F95" s="297"/>
      <c r="G95" s="717"/>
      <c r="H95" s="247">
        <v>2.4E-2</v>
      </c>
      <c r="I95" s="247">
        <v>0</v>
      </c>
      <c r="J95" s="247">
        <f t="shared" si="12"/>
        <v>2.4E-2</v>
      </c>
      <c r="L95" s="863"/>
    </row>
    <row r="96" spans="1:12" ht="27.95" customHeight="1">
      <c r="A96" s="150"/>
      <c r="B96" s="111" t="s">
        <v>66</v>
      </c>
      <c r="C96" s="1932" t="s">
        <v>505</v>
      </c>
      <c r="D96" s="759"/>
      <c r="E96" s="749"/>
      <c r="F96" s="297"/>
      <c r="G96" s="749"/>
      <c r="H96" s="247">
        <f>SUM(H93:H95)</f>
        <v>7.2000000000000008E-2</v>
      </c>
      <c r="I96" s="247">
        <f t="shared" ref="I96" si="13">SUM(I93:I95)</f>
        <v>0</v>
      </c>
      <c r="J96" s="247">
        <f t="shared" si="12"/>
        <v>7.2000000000000008E-2</v>
      </c>
      <c r="L96" s="863"/>
    </row>
    <row r="97" spans="1:19" ht="27.95" customHeight="1">
      <c r="A97" s="150"/>
      <c r="B97" s="112"/>
      <c r="C97" s="755"/>
      <c r="D97" s="756"/>
      <c r="E97" s="749"/>
      <c r="F97" s="297"/>
      <c r="G97" s="749"/>
      <c r="H97" s="955"/>
      <c r="I97" s="247"/>
      <c r="J97" s="247"/>
    </row>
    <row r="98" spans="1:19" ht="27.95" customHeight="1">
      <c r="A98" s="150"/>
      <c r="B98" s="112"/>
      <c r="C98" s="755"/>
      <c r="D98" s="756"/>
      <c r="E98" s="749"/>
      <c r="F98" s="297"/>
      <c r="G98" s="749"/>
      <c r="H98" s="955"/>
      <c r="I98" s="247"/>
      <c r="J98" s="247"/>
    </row>
    <row r="99" spans="1:19" ht="27.95" customHeight="1">
      <c r="A99" s="150"/>
      <c r="B99" s="112"/>
      <c r="C99" s="755"/>
      <c r="D99" s="756"/>
      <c r="E99" s="749"/>
      <c r="F99" s="297"/>
      <c r="G99" s="749"/>
      <c r="H99" s="955"/>
      <c r="I99" s="247"/>
      <c r="J99" s="247"/>
    </row>
    <row r="100" spans="1:19" ht="27.95" customHeight="1">
      <c r="A100" s="150"/>
      <c r="B100" s="112"/>
      <c r="C100" s="755"/>
      <c r="D100" s="756"/>
      <c r="E100" s="749"/>
      <c r="F100" s="297"/>
      <c r="G100" s="749"/>
      <c r="H100" s="955"/>
      <c r="I100" s="247"/>
      <c r="J100" s="247"/>
    </row>
    <row r="101" spans="1:19" ht="27.95" customHeight="1">
      <c r="A101" s="150"/>
      <c r="B101" s="112"/>
      <c r="C101" s="755"/>
      <c r="D101" s="756"/>
      <c r="E101" s="749"/>
      <c r="F101" s="297"/>
      <c r="G101" s="749"/>
      <c r="H101" s="955"/>
      <c r="I101" s="247"/>
      <c r="J101" s="247"/>
    </row>
    <row r="102" spans="1:19" ht="27.95" customHeight="1">
      <c r="A102" s="600"/>
      <c r="B102" s="2570" t="s">
        <v>1242</v>
      </c>
      <c r="C102" s="2571"/>
      <c r="D102" s="2571"/>
      <c r="E102" s="351" t="s">
        <v>24</v>
      </c>
      <c r="F102" s="351" t="s">
        <v>43</v>
      </c>
      <c r="G102" s="351" t="s">
        <v>44</v>
      </c>
      <c r="H102" s="956"/>
      <c r="I102" s="971"/>
      <c r="J102" s="999"/>
    </row>
    <row r="103" spans="1:19" ht="27.95" customHeight="1">
      <c r="A103" s="147"/>
      <c r="B103" s="1930" t="s">
        <v>565</v>
      </c>
      <c r="C103" s="1931"/>
      <c r="D103" s="1931"/>
      <c r="E103" s="351" t="s">
        <v>45</v>
      </c>
      <c r="F103" s="351"/>
      <c r="G103" s="333" t="s">
        <v>46</v>
      </c>
      <c r="H103" s="956"/>
      <c r="I103" s="971"/>
      <c r="J103" s="999"/>
    </row>
    <row r="104" spans="1:19" ht="27.95" customHeight="1">
      <c r="A104" s="1798"/>
      <c r="B104" s="108" t="s">
        <v>55</v>
      </c>
      <c r="C104" s="1093">
        <v>63805</v>
      </c>
      <c r="D104" s="759" t="s">
        <v>1222</v>
      </c>
      <c r="E104" s="351" t="s">
        <v>44</v>
      </c>
      <c r="F104" s="352"/>
      <c r="G104" s="413"/>
      <c r="H104" s="247">
        <v>0.69</v>
      </c>
      <c r="I104" s="247">
        <v>0</v>
      </c>
      <c r="J104" s="247">
        <f>SUM(H104:I104)</f>
        <v>0.69</v>
      </c>
      <c r="K104" s="804" t="s">
        <v>507</v>
      </c>
      <c r="L104" s="799"/>
      <c r="M104" s="799"/>
      <c r="N104" s="799"/>
      <c r="O104" s="799"/>
      <c r="P104" s="799"/>
      <c r="Q104" s="799"/>
      <c r="R104" s="799"/>
      <c r="S104" s="41"/>
    </row>
    <row r="105" spans="1:19" ht="27.95" customHeight="1">
      <c r="A105" s="902"/>
      <c r="B105" s="108" t="s">
        <v>508</v>
      </c>
      <c r="C105" s="1093">
        <v>65985</v>
      </c>
      <c r="D105" s="759" t="s">
        <v>506</v>
      </c>
      <c r="E105" s="351"/>
      <c r="F105" s="352"/>
      <c r="G105" s="413"/>
      <c r="H105" s="247">
        <v>0.66900000000000004</v>
      </c>
      <c r="I105" s="247">
        <v>0</v>
      </c>
      <c r="J105" s="247">
        <f t="shared" ref="J105:J107" si="14">SUM(H105:I105)</f>
        <v>0.66900000000000004</v>
      </c>
      <c r="K105" s="804" t="s">
        <v>509</v>
      </c>
      <c r="L105" s="799"/>
      <c r="M105" s="799"/>
      <c r="N105" s="799"/>
      <c r="O105" s="799"/>
      <c r="P105" s="799"/>
      <c r="Q105" s="799"/>
      <c r="R105" s="799"/>
      <c r="S105" s="41"/>
    </row>
    <row r="106" spans="1:19" ht="27.95" customHeight="1">
      <c r="A106" s="902"/>
      <c r="B106" s="108" t="s">
        <v>126</v>
      </c>
      <c r="C106" s="758">
        <v>46351</v>
      </c>
      <c r="D106" s="759" t="s">
        <v>506</v>
      </c>
      <c r="E106" s="192"/>
      <c r="F106" s="352"/>
      <c r="G106" s="413"/>
      <c r="H106" s="247">
        <v>0.46300000000000002</v>
      </c>
      <c r="I106" s="247">
        <v>0</v>
      </c>
      <c r="J106" s="247">
        <f t="shared" si="14"/>
        <v>0.46300000000000002</v>
      </c>
      <c r="K106" s="804" t="s">
        <v>510</v>
      </c>
      <c r="L106" s="799"/>
      <c r="M106" s="799"/>
      <c r="N106" s="799"/>
      <c r="O106" s="799"/>
      <c r="P106" s="799"/>
      <c r="Q106" s="799"/>
      <c r="R106" s="799"/>
      <c r="S106" s="41"/>
    </row>
    <row r="107" spans="1:19" ht="27.95" customHeight="1">
      <c r="A107" s="902"/>
      <c r="B107" s="108" t="s">
        <v>410</v>
      </c>
      <c r="C107" s="758">
        <f>SUM(C104:C106)</f>
        <v>176141</v>
      </c>
      <c r="D107" s="759" t="s">
        <v>506</v>
      </c>
      <c r="E107" s="749"/>
      <c r="F107" s="352"/>
      <c r="G107" s="717"/>
      <c r="H107" s="247">
        <f>SUM(H104:H106)</f>
        <v>1.8220000000000001</v>
      </c>
      <c r="I107" s="247">
        <f t="shared" ref="I107" si="15">SUM(I104:I106)</f>
        <v>0</v>
      </c>
      <c r="J107" s="247">
        <f t="shared" si="14"/>
        <v>1.8220000000000001</v>
      </c>
      <c r="K107" s="804" t="s">
        <v>511</v>
      </c>
      <c r="L107" s="799"/>
      <c r="M107" s="799"/>
      <c r="N107" s="799"/>
      <c r="O107" s="799"/>
      <c r="P107" s="799"/>
      <c r="Q107" s="799"/>
      <c r="R107" s="799"/>
      <c r="S107" s="41"/>
    </row>
    <row r="108" spans="1:19" ht="27.95" customHeight="1">
      <c r="A108" s="149"/>
      <c r="B108" s="108" t="s">
        <v>512</v>
      </c>
      <c r="C108" s="755"/>
      <c r="D108" s="1932"/>
      <c r="E108" s="749"/>
      <c r="F108" s="352"/>
      <c r="G108" s="749"/>
      <c r="H108" s="247"/>
      <c r="I108" s="247"/>
      <c r="J108" s="247"/>
      <c r="K108" s="1094"/>
    </row>
    <row r="109" spans="1:19" ht="27.95" customHeight="1">
      <c r="A109" s="149"/>
      <c r="B109" s="108" t="s">
        <v>513</v>
      </c>
      <c r="C109" s="755"/>
      <c r="D109" s="1932"/>
      <c r="E109" s="749"/>
      <c r="F109" s="352"/>
      <c r="G109" s="749"/>
      <c r="H109" s="955"/>
      <c r="I109" s="247"/>
      <c r="J109" s="247"/>
    </row>
    <row r="110" spans="1:19" ht="27.95" customHeight="1">
      <c r="A110" s="757"/>
      <c r="B110" s="2570" t="s">
        <v>1243</v>
      </c>
      <c r="C110" s="2571"/>
      <c r="D110" s="2571"/>
      <c r="E110" s="351" t="s">
        <v>24</v>
      </c>
      <c r="F110" s="351" t="s">
        <v>43</v>
      </c>
      <c r="G110" s="351" t="s">
        <v>44</v>
      </c>
      <c r="H110" s="1017"/>
      <c r="I110" s="1018"/>
      <c r="J110" s="999"/>
    </row>
    <row r="111" spans="1:19" ht="27.95" customHeight="1">
      <c r="A111" s="147"/>
      <c r="B111" s="2566" t="s">
        <v>514</v>
      </c>
      <c r="C111" s="2567"/>
      <c r="D111" s="2567"/>
      <c r="E111" s="351" t="s">
        <v>45</v>
      </c>
      <c r="F111" s="352"/>
      <c r="G111" s="333" t="s">
        <v>46</v>
      </c>
      <c r="H111" s="1015"/>
      <c r="I111" s="1014"/>
      <c r="J111" s="999"/>
    </row>
    <row r="112" spans="1:19" ht="27.95" customHeight="1">
      <c r="A112" s="898"/>
      <c r="B112" s="108" t="s">
        <v>47</v>
      </c>
      <c r="C112" s="746">
        <v>74</v>
      </c>
      <c r="D112" s="744" t="s">
        <v>497</v>
      </c>
      <c r="E112" s="351" t="s">
        <v>44</v>
      </c>
      <c r="F112" s="352"/>
      <c r="G112" s="413"/>
      <c r="H112" s="247">
        <v>0.14799999999999999</v>
      </c>
      <c r="I112" s="247">
        <v>0</v>
      </c>
      <c r="J112" s="247">
        <f>SUM(H112:I112)</f>
        <v>0.14799999999999999</v>
      </c>
    </row>
    <row r="113" spans="1:12" ht="27.95" customHeight="1">
      <c r="A113" s="899"/>
      <c r="B113" s="108" t="s">
        <v>227</v>
      </c>
      <c r="C113" s="755">
        <v>60</v>
      </c>
      <c r="D113" s="744" t="s">
        <v>497</v>
      </c>
      <c r="E113" s="363"/>
      <c r="F113" s="339"/>
      <c r="G113" s="413"/>
      <c r="H113" s="247">
        <v>0.12</v>
      </c>
      <c r="I113" s="247">
        <v>0</v>
      </c>
      <c r="J113" s="247">
        <f t="shared" ref="J113:J115" si="16">SUM(H113:I113)</f>
        <v>0.12</v>
      </c>
    </row>
    <row r="114" spans="1:12" ht="27.95" customHeight="1">
      <c r="A114" s="903"/>
      <c r="B114" s="108" t="s">
        <v>249</v>
      </c>
      <c r="C114" s="743">
        <v>35</v>
      </c>
      <c r="D114" s="744" t="s">
        <v>497</v>
      </c>
      <c r="E114" s="339"/>
      <c r="F114" s="339"/>
      <c r="G114" s="413"/>
      <c r="H114" s="247">
        <v>0.106</v>
      </c>
      <c r="I114" s="247">
        <v>0</v>
      </c>
      <c r="J114" s="247">
        <f t="shared" si="16"/>
        <v>0.106</v>
      </c>
    </row>
    <row r="115" spans="1:12" ht="27.95" customHeight="1">
      <c r="A115" s="899"/>
      <c r="B115" s="112" t="s">
        <v>515</v>
      </c>
      <c r="C115" s="755">
        <f>C112+C113+C114</f>
        <v>169</v>
      </c>
      <c r="D115" s="744" t="s">
        <v>497</v>
      </c>
      <c r="E115" s="339"/>
      <c r="F115" s="339"/>
      <c r="G115" s="717"/>
      <c r="H115" s="247">
        <f>SUM(H112:H114)</f>
        <v>0.374</v>
      </c>
      <c r="I115" s="247">
        <f t="shared" ref="I115" si="17">SUM(I112:I114)</f>
        <v>0</v>
      </c>
      <c r="J115" s="247">
        <f t="shared" si="16"/>
        <v>0.374</v>
      </c>
    </row>
    <row r="116" spans="1:12" ht="27.95" customHeight="1">
      <c r="A116" s="151"/>
      <c r="B116" s="153"/>
      <c r="C116" s="154"/>
      <c r="D116" s="761"/>
      <c r="E116" s="192"/>
      <c r="F116" s="192"/>
      <c r="G116" s="754"/>
      <c r="H116" s="956"/>
      <c r="I116" s="1016"/>
      <c r="J116" s="999"/>
    </row>
    <row r="117" spans="1:12" ht="27.95" customHeight="1">
      <c r="A117" s="151"/>
      <c r="B117" s="153"/>
      <c r="C117" s="154"/>
      <c r="D117" s="761"/>
      <c r="E117" s="192"/>
      <c r="F117" s="192"/>
      <c r="G117" s="754"/>
      <c r="H117" s="956"/>
      <c r="I117" s="1016"/>
      <c r="J117" s="999"/>
    </row>
    <row r="118" spans="1:12" ht="27.95" customHeight="1">
      <c r="A118" s="151"/>
      <c r="B118" s="153"/>
      <c r="C118" s="154"/>
      <c r="D118" s="761"/>
      <c r="E118" s="192"/>
      <c r="F118" s="192"/>
      <c r="G118" s="754"/>
      <c r="H118" s="956"/>
      <c r="I118" s="1016"/>
      <c r="J118" s="999"/>
    </row>
    <row r="119" spans="1:12" ht="27.95" customHeight="1">
      <c r="A119" s="151"/>
      <c r="B119" s="153"/>
      <c r="C119" s="154"/>
      <c r="D119" s="761"/>
      <c r="E119" s="192"/>
      <c r="F119" s="192"/>
      <c r="G119" s="754"/>
      <c r="H119" s="956"/>
      <c r="I119" s="1016"/>
      <c r="J119" s="999"/>
    </row>
    <row r="120" spans="1:12" ht="27.95" customHeight="1">
      <c r="A120" s="2187"/>
      <c r="B120" s="2194"/>
      <c r="C120" s="2195"/>
      <c r="D120" s="2196"/>
      <c r="E120" s="2197"/>
      <c r="F120" s="2197"/>
      <c r="G120" s="2198"/>
      <c r="H120" s="2199"/>
      <c r="I120" s="2200"/>
      <c r="J120" s="1022"/>
    </row>
    <row r="121" spans="1:12" ht="27.95" customHeight="1">
      <c r="A121" s="819" t="s">
        <v>1240</v>
      </c>
      <c r="B121" s="2568" t="s">
        <v>1244</v>
      </c>
      <c r="C121" s="2569"/>
      <c r="D121" s="2569"/>
      <c r="E121" s="348" t="s">
        <v>24</v>
      </c>
      <c r="F121" s="348" t="s">
        <v>43</v>
      </c>
      <c r="G121" s="348" t="s">
        <v>44</v>
      </c>
      <c r="H121" s="2201"/>
      <c r="I121" s="2193"/>
      <c r="J121" s="2186"/>
    </row>
    <row r="122" spans="1:12" ht="27.95" customHeight="1">
      <c r="A122" s="149"/>
      <c r="B122" s="2570" t="s">
        <v>516</v>
      </c>
      <c r="C122" s="2571"/>
      <c r="D122" s="2571"/>
      <c r="E122" s="351" t="s">
        <v>45</v>
      </c>
      <c r="F122" s="352"/>
      <c r="G122" s="333" t="s">
        <v>46</v>
      </c>
      <c r="H122" s="956"/>
      <c r="I122" s="1014"/>
      <c r="J122" s="999"/>
    </row>
    <row r="123" spans="1:12" ht="27.95" customHeight="1">
      <c r="A123" s="898"/>
      <c r="B123" s="110" t="s">
        <v>67</v>
      </c>
      <c r="C123" s="1808">
        <v>69</v>
      </c>
      <c r="D123" s="834" t="s">
        <v>155</v>
      </c>
      <c r="E123" s="351" t="s">
        <v>44</v>
      </c>
      <c r="F123" s="352"/>
      <c r="G123" s="413"/>
      <c r="H123" s="247">
        <v>0.17299999999999999</v>
      </c>
      <c r="I123" s="247">
        <v>0</v>
      </c>
      <c r="J123" s="247">
        <f>SUM(H123:I123)</f>
        <v>0.17299999999999999</v>
      </c>
      <c r="L123" s="863"/>
    </row>
    <row r="124" spans="1:12" ht="27.95" customHeight="1">
      <c r="A124" s="899"/>
      <c r="B124" s="110" t="s">
        <v>248</v>
      </c>
      <c r="C124" s="1808">
        <v>48</v>
      </c>
      <c r="D124" s="834" t="s">
        <v>155</v>
      </c>
      <c r="E124" s="363"/>
      <c r="F124" s="297"/>
      <c r="G124" s="413"/>
      <c r="H124" s="247">
        <v>0.12</v>
      </c>
      <c r="I124" s="247">
        <v>0</v>
      </c>
      <c r="J124" s="247">
        <f t="shared" ref="J124:J126" si="18">SUM(H124:I124)</f>
        <v>0.12</v>
      </c>
      <c r="L124" s="863"/>
    </row>
    <row r="125" spans="1:12" ht="27.95" customHeight="1">
      <c r="A125" s="898"/>
      <c r="B125" s="110" t="s">
        <v>249</v>
      </c>
      <c r="C125" s="1808">
        <v>97</v>
      </c>
      <c r="D125" s="834" t="s">
        <v>155</v>
      </c>
      <c r="E125" s="363"/>
      <c r="F125" s="297"/>
      <c r="G125" s="413"/>
      <c r="H125" s="247">
        <v>0.19400000000000001</v>
      </c>
      <c r="I125" s="247">
        <v>0</v>
      </c>
      <c r="J125" s="247">
        <f t="shared" si="18"/>
        <v>0.19400000000000001</v>
      </c>
      <c r="L125" s="863"/>
    </row>
    <row r="126" spans="1:12" ht="27.95" customHeight="1">
      <c r="A126" s="899"/>
      <c r="B126" s="112" t="s">
        <v>515</v>
      </c>
      <c r="C126" s="755">
        <f>C123+C124+C125</f>
        <v>214</v>
      </c>
      <c r="D126" s="744" t="s">
        <v>155</v>
      </c>
      <c r="E126" s="192"/>
      <c r="F126" s="192"/>
      <c r="G126" s="717"/>
      <c r="H126" s="247">
        <f>SUM(H123:H125)</f>
        <v>0.48699999999999999</v>
      </c>
      <c r="I126" s="247">
        <f t="shared" ref="I126" si="19">SUM(I123:I125)</f>
        <v>0</v>
      </c>
      <c r="J126" s="247">
        <f t="shared" si="18"/>
        <v>0.48699999999999999</v>
      </c>
      <c r="L126" s="863"/>
    </row>
    <row r="127" spans="1:12" ht="27.95" customHeight="1">
      <c r="A127" s="150"/>
      <c r="B127" s="112"/>
      <c r="C127" s="755"/>
      <c r="D127" s="744"/>
      <c r="E127" s="192"/>
      <c r="F127" s="192"/>
      <c r="G127" s="754"/>
      <c r="H127" s="956"/>
      <c r="I127" s="971"/>
      <c r="J127" s="999"/>
    </row>
    <row r="128" spans="1:12" ht="27.95" customHeight="1">
      <c r="A128" s="757"/>
      <c r="B128" s="2505" t="s">
        <v>1245</v>
      </c>
      <c r="C128" s="2506"/>
      <c r="D128" s="2506"/>
      <c r="E128" s="351" t="s">
        <v>24</v>
      </c>
      <c r="F128" s="351" t="s">
        <v>43</v>
      </c>
      <c r="G128" s="351" t="s">
        <v>44</v>
      </c>
      <c r="H128" s="1019"/>
      <c r="I128" s="1016"/>
      <c r="J128" s="999"/>
    </row>
    <row r="129" spans="1:17" ht="27.95" customHeight="1">
      <c r="A129" s="757"/>
      <c r="B129" s="1900" t="s">
        <v>551</v>
      </c>
      <c r="C129" s="1901"/>
      <c r="D129" s="1901"/>
      <c r="E129" s="351" t="s">
        <v>45</v>
      </c>
      <c r="F129" s="351"/>
      <c r="G129" s="333" t="s">
        <v>46</v>
      </c>
      <c r="H129" s="1019"/>
      <c r="I129" s="1016"/>
      <c r="J129" s="999"/>
    </row>
    <row r="130" spans="1:17" ht="27.95" customHeight="1">
      <c r="A130" s="904"/>
      <c r="B130" s="113" t="s">
        <v>60</v>
      </c>
      <c r="C130" s="762">
        <v>5483</v>
      </c>
      <c r="D130" s="763" t="s">
        <v>497</v>
      </c>
      <c r="E130" s="351" t="s">
        <v>44</v>
      </c>
      <c r="F130" s="352"/>
      <c r="G130" s="413"/>
      <c r="H130" s="247">
        <v>0.95</v>
      </c>
      <c r="I130" s="247">
        <v>0</v>
      </c>
      <c r="J130" s="247">
        <f>SUM(H130:I130)</f>
        <v>0.95</v>
      </c>
    </row>
    <row r="131" spans="1:17" ht="27.95" customHeight="1">
      <c r="A131" s="901"/>
      <c r="B131" s="113" t="s">
        <v>48</v>
      </c>
      <c r="C131" s="105">
        <v>3788</v>
      </c>
      <c r="D131" s="763" t="s">
        <v>497</v>
      </c>
      <c r="E131" s="351"/>
      <c r="F131" s="352"/>
      <c r="G131" s="413"/>
      <c r="H131" s="247">
        <v>0.19</v>
      </c>
      <c r="I131" s="247">
        <v>0</v>
      </c>
      <c r="J131" s="247">
        <f t="shared" ref="J131:J133" si="20">SUM(H131:I131)</f>
        <v>0.19</v>
      </c>
    </row>
    <row r="132" spans="1:17" ht="27.95" customHeight="1">
      <c r="A132" s="901"/>
      <c r="B132" s="113" t="s">
        <v>249</v>
      </c>
      <c r="C132" s="105">
        <v>5444</v>
      </c>
      <c r="D132" s="763" t="s">
        <v>497</v>
      </c>
      <c r="E132" s="363"/>
      <c r="F132" s="351"/>
      <c r="G132" s="413"/>
      <c r="H132" s="247">
        <v>1.089</v>
      </c>
      <c r="I132" s="247">
        <v>0</v>
      </c>
      <c r="J132" s="247">
        <f t="shared" si="20"/>
        <v>1.089</v>
      </c>
    </row>
    <row r="133" spans="1:17" ht="27.95" customHeight="1">
      <c r="A133" s="899"/>
      <c r="B133" s="113" t="s">
        <v>84</v>
      </c>
      <c r="C133" s="755">
        <f>C130+C131+C132</f>
        <v>14715</v>
      </c>
      <c r="D133" s="763" t="s">
        <v>497</v>
      </c>
      <c r="E133" s="351"/>
      <c r="F133" s="351"/>
      <c r="G133" s="717"/>
      <c r="H133" s="247">
        <f>SUM(H130:H132)</f>
        <v>2.2290000000000001</v>
      </c>
      <c r="I133" s="247">
        <f>SUM(I130:I132)</f>
        <v>0</v>
      </c>
      <c r="J133" s="247">
        <f t="shared" si="20"/>
        <v>2.2290000000000001</v>
      </c>
    </row>
    <row r="134" spans="1:17" ht="27.95" customHeight="1">
      <c r="A134" s="899"/>
      <c r="B134" s="113"/>
      <c r="C134" s="755"/>
      <c r="D134" s="763"/>
      <c r="E134" s="351"/>
      <c r="F134" s="351"/>
      <c r="G134" s="717"/>
      <c r="H134" s="955"/>
      <c r="I134" s="247"/>
      <c r="J134" s="247"/>
    </row>
    <row r="135" spans="1:17" ht="27.95" customHeight="1">
      <c r="A135" s="600"/>
      <c r="B135" s="2570" t="s">
        <v>1246</v>
      </c>
      <c r="C135" s="2571"/>
      <c r="D135" s="2571"/>
      <c r="E135" s="351" t="s">
        <v>24</v>
      </c>
      <c r="F135" s="351" t="s">
        <v>43</v>
      </c>
      <c r="G135" s="351" t="s">
        <v>44</v>
      </c>
      <c r="H135" s="1019"/>
      <c r="I135" s="1016"/>
      <c r="J135" s="999"/>
    </row>
    <row r="136" spans="1:17" ht="27.95" customHeight="1">
      <c r="A136" s="820"/>
      <c r="B136" s="2570" t="s">
        <v>517</v>
      </c>
      <c r="C136" s="2571"/>
      <c r="D136" s="2571"/>
      <c r="E136" s="351" t="s">
        <v>45</v>
      </c>
      <c r="F136" s="352"/>
      <c r="G136" s="333" t="s">
        <v>46</v>
      </c>
      <c r="H136" s="1019"/>
      <c r="I136" s="1016"/>
      <c r="J136" s="999"/>
    </row>
    <row r="137" spans="1:17" ht="27.95" customHeight="1">
      <c r="A137" s="150"/>
      <c r="B137" s="108"/>
      <c r="C137" s="764"/>
      <c r="D137" s="747"/>
      <c r="E137" s="351" t="s">
        <v>44</v>
      </c>
      <c r="F137" s="352"/>
      <c r="G137" s="413"/>
      <c r="H137" s="247"/>
      <c r="I137" s="247"/>
      <c r="J137" s="247"/>
      <c r="K137" s="803" t="s">
        <v>518</v>
      </c>
      <c r="L137" s="799"/>
      <c r="M137" s="799"/>
      <c r="N137" s="799"/>
      <c r="O137" s="799"/>
      <c r="P137" s="799"/>
      <c r="Q137" s="799"/>
    </row>
    <row r="138" spans="1:17" ht="27.95" customHeight="1">
      <c r="A138" s="155"/>
      <c r="B138" s="108"/>
      <c r="C138" s="764"/>
      <c r="D138" s="747"/>
      <c r="E138" s="749"/>
      <c r="F138" s="297"/>
      <c r="G138" s="413"/>
      <c r="H138" s="247"/>
      <c r="I138" s="247"/>
      <c r="J138" s="247"/>
      <c r="K138" s="803" t="s">
        <v>518</v>
      </c>
      <c r="L138" s="799"/>
      <c r="M138" s="799"/>
      <c r="N138" s="799"/>
      <c r="O138" s="799"/>
      <c r="P138" s="799"/>
      <c r="Q138" s="799"/>
    </row>
    <row r="139" spans="1:17" ht="27.95" customHeight="1">
      <c r="A139" s="155"/>
      <c r="B139" s="108"/>
      <c r="C139" s="764"/>
      <c r="D139" s="106"/>
      <c r="E139" s="749"/>
      <c r="F139" s="297"/>
      <c r="G139" s="413"/>
      <c r="H139" s="247"/>
      <c r="I139" s="247"/>
      <c r="J139" s="247"/>
      <c r="K139" s="803" t="s">
        <v>518</v>
      </c>
      <c r="L139" s="799"/>
      <c r="M139" s="799"/>
      <c r="N139" s="799"/>
      <c r="O139" s="799"/>
      <c r="P139" s="799"/>
      <c r="Q139" s="799"/>
    </row>
    <row r="140" spans="1:17" ht="27.95" customHeight="1">
      <c r="A140" s="155"/>
      <c r="B140" s="114"/>
      <c r="C140" s="764"/>
      <c r="D140" s="747"/>
      <c r="E140" s="749"/>
      <c r="F140" s="297"/>
      <c r="G140" s="717"/>
      <c r="H140" s="247"/>
      <c r="I140" s="247"/>
      <c r="J140" s="247"/>
      <c r="K140" s="803" t="s">
        <v>518</v>
      </c>
      <c r="L140" s="799"/>
      <c r="M140" s="799"/>
      <c r="N140" s="799"/>
      <c r="O140" s="799"/>
      <c r="P140" s="799"/>
      <c r="Q140" s="799"/>
    </row>
    <row r="141" spans="1:17" ht="27.95" customHeight="1">
      <c r="A141" s="155"/>
      <c r="B141" s="114"/>
      <c r="C141" s="764"/>
      <c r="D141" s="747"/>
      <c r="E141" s="749"/>
      <c r="F141" s="297"/>
      <c r="G141" s="297"/>
      <c r="H141" s="955"/>
      <c r="I141" s="247"/>
      <c r="J141" s="247"/>
      <c r="K141" s="766"/>
    </row>
    <row r="142" spans="1:17" ht="27.95" customHeight="1">
      <c r="A142" s="155"/>
      <c r="B142" s="714" t="s">
        <v>124</v>
      </c>
      <c r="C142" s="741" t="s">
        <v>1218</v>
      </c>
      <c r="D142" s="747"/>
      <c r="E142" s="749"/>
      <c r="F142" s="297"/>
      <c r="G142" s="297"/>
      <c r="H142" s="247">
        <v>3.5999999999999997E-2</v>
      </c>
      <c r="I142" s="247">
        <v>0</v>
      </c>
      <c r="J142" s="247">
        <f>SUM(H142:I142)</f>
        <v>3.5999999999999997E-2</v>
      </c>
      <c r="K142" s="766"/>
      <c r="L142" s="863"/>
    </row>
    <row r="143" spans="1:17" ht="27.95" customHeight="1">
      <c r="A143" s="155"/>
      <c r="B143" s="714" t="s">
        <v>128</v>
      </c>
      <c r="C143" s="741" t="s">
        <v>1218</v>
      </c>
      <c r="D143" s="747"/>
      <c r="E143" s="749"/>
      <c r="F143" s="297"/>
      <c r="G143" s="297"/>
      <c r="H143" s="962">
        <v>3.5999999999999997E-2</v>
      </c>
      <c r="I143" s="247">
        <v>0</v>
      </c>
      <c r="J143" s="962">
        <f t="shared" ref="J143:J145" si="21">SUM(H143:I143)</f>
        <v>3.5999999999999997E-2</v>
      </c>
      <c r="K143" s="766"/>
      <c r="L143" s="863"/>
    </row>
    <row r="144" spans="1:17" ht="27.95" customHeight="1">
      <c r="A144" s="155"/>
      <c r="B144" s="714" t="s">
        <v>126</v>
      </c>
      <c r="C144" s="741" t="s">
        <v>1218</v>
      </c>
      <c r="D144" s="747"/>
      <c r="E144" s="749"/>
      <c r="F144" s="297"/>
      <c r="G144" s="297"/>
      <c r="H144" s="247">
        <v>3.5999999999999997E-2</v>
      </c>
      <c r="I144" s="247">
        <v>0</v>
      </c>
      <c r="J144" s="247">
        <f t="shared" si="21"/>
        <v>3.5999999999999997E-2</v>
      </c>
      <c r="K144" s="766"/>
      <c r="L144" s="863"/>
    </row>
    <row r="145" spans="1:12" ht="27.95" customHeight="1">
      <c r="A145" s="155"/>
      <c r="B145" s="714" t="s">
        <v>66</v>
      </c>
      <c r="C145" s="741" t="s">
        <v>1218</v>
      </c>
      <c r="D145" s="816"/>
      <c r="E145" s="192"/>
      <c r="F145" s="192"/>
      <c r="G145" s="754"/>
      <c r="H145" s="247">
        <f>SUM(H142:H144)</f>
        <v>0.10799999999999998</v>
      </c>
      <c r="I145" s="247">
        <f t="shared" ref="I145" si="22">SUM(I142:I144)</f>
        <v>0</v>
      </c>
      <c r="J145" s="247">
        <f t="shared" si="21"/>
        <v>0.10799999999999998</v>
      </c>
      <c r="L145" s="863"/>
    </row>
    <row r="146" spans="1:12" ht="27.95" customHeight="1">
      <c r="A146" s="155"/>
      <c r="B146" s="714"/>
      <c r="C146" s="815"/>
      <c r="D146" s="816"/>
      <c r="E146" s="192"/>
      <c r="F146" s="192"/>
      <c r="G146" s="754"/>
      <c r="H146" s="956"/>
      <c r="I146" s="971"/>
      <c r="J146" s="999"/>
    </row>
    <row r="147" spans="1:12" ht="27.95" customHeight="1">
      <c r="A147" s="155"/>
      <c r="B147" s="714"/>
      <c r="C147" s="815"/>
      <c r="D147" s="816"/>
      <c r="E147" s="192"/>
      <c r="F147" s="192"/>
      <c r="G147" s="754"/>
      <c r="H147" s="956"/>
      <c r="I147" s="971"/>
      <c r="J147" s="999"/>
    </row>
    <row r="148" spans="1:12" ht="27.95" customHeight="1">
      <c r="A148" s="155"/>
      <c r="B148" s="714"/>
      <c r="C148" s="815"/>
      <c r="D148" s="816"/>
      <c r="E148" s="192"/>
      <c r="F148" s="192"/>
      <c r="G148" s="754"/>
      <c r="H148" s="956"/>
      <c r="I148" s="971"/>
      <c r="J148" s="999"/>
    </row>
    <row r="149" spans="1:12" ht="27.95" customHeight="1">
      <c r="A149" s="155"/>
      <c r="B149" s="714"/>
      <c r="C149" s="815"/>
      <c r="D149" s="816"/>
      <c r="E149" s="192"/>
      <c r="F149" s="192"/>
      <c r="G149" s="754"/>
      <c r="H149" s="956"/>
      <c r="I149" s="971"/>
      <c r="J149" s="999"/>
    </row>
    <row r="150" spans="1:12" ht="27.95" customHeight="1">
      <c r="A150" s="2202"/>
      <c r="B150" s="2181"/>
      <c r="C150" s="2203"/>
      <c r="D150" s="2204"/>
      <c r="E150" s="2197"/>
      <c r="F150" s="2197"/>
      <c r="G150" s="2198"/>
      <c r="H150" s="2199"/>
      <c r="I150" s="972"/>
      <c r="J150" s="1022"/>
    </row>
    <row r="151" spans="1:12" ht="27.95" customHeight="1">
      <c r="A151" s="819" t="s">
        <v>1240</v>
      </c>
      <c r="B151" s="2563" t="s">
        <v>1247</v>
      </c>
      <c r="C151" s="2564"/>
      <c r="D151" s="2565"/>
      <c r="E151" s="348" t="s">
        <v>24</v>
      </c>
      <c r="F151" s="348" t="s">
        <v>43</v>
      </c>
      <c r="G151" s="348" t="s">
        <v>44</v>
      </c>
      <c r="H151" s="2205"/>
      <c r="I151" s="2206"/>
      <c r="J151" s="2186"/>
    </row>
    <row r="152" spans="1:12" ht="27.95" customHeight="1">
      <c r="A152" s="156"/>
      <c r="B152" s="2566" t="s">
        <v>552</v>
      </c>
      <c r="C152" s="2567"/>
      <c r="D152" s="2567"/>
      <c r="E152" s="351" t="s">
        <v>45</v>
      </c>
      <c r="F152" s="352"/>
      <c r="G152" s="333" t="s">
        <v>46</v>
      </c>
      <c r="H152" s="1020"/>
      <c r="I152" s="1021"/>
      <c r="J152" s="999"/>
    </row>
    <row r="153" spans="1:12" ht="27.95" customHeight="1">
      <c r="A153" s="898"/>
      <c r="B153" s="108" t="s">
        <v>67</v>
      </c>
      <c r="C153" s="746">
        <v>1120</v>
      </c>
      <c r="D153" s="744" t="s">
        <v>497</v>
      </c>
      <c r="E153" s="351" t="s">
        <v>44</v>
      </c>
      <c r="F153" s="352"/>
      <c r="G153" s="413"/>
      <c r="H153" s="247">
        <v>0.23899999999999999</v>
      </c>
      <c r="I153" s="247">
        <v>0</v>
      </c>
      <c r="J153" s="247">
        <f>SUM(H153:I153)</f>
        <v>0.23899999999999999</v>
      </c>
    </row>
    <row r="154" spans="1:12" ht="27.95" customHeight="1">
      <c r="A154" s="899"/>
      <c r="B154" s="108" t="s">
        <v>248</v>
      </c>
      <c r="C154" s="755">
        <v>1047</v>
      </c>
      <c r="D154" s="744" t="s">
        <v>497</v>
      </c>
      <c r="E154" s="363"/>
      <c r="F154" s="749"/>
      <c r="G154" s="413"/>
      <c r="H154" s="247">
        <v>0.21</v>
      </c>
      <c r="I154" s="247">
        <v>0</v>
      </c>
      <c r="J154" s="247">
        <f t="shared" ref="J154:J156" si="23">SUM(H154:I154)</f>
        <v>0.21</v>
      </c>
    </row>
    <row r="155" spans="1:12" ht="27.95" customHeight="1">
      <c r="A155" s="899"/>
      <c r="B155" s="108" t="s">
        <v>356</v>
      </c>
      <c r="C155" s="755">
        <v>1262</v>
      </c>
      <c r="D155" s="744" t="s">
        <v>497</v>
      </c>
      <c r="E155" s="363"/>
      <c r="F155" s="749"/>
      <c r="G155" s="413"/>
      <c r="H155" s="247">
        <v>0.252</v>
      </c>
      <c r="I155" s="247">
        <v>0</v>
      </c>
      <c r="J155" s="247">
        <f t="shared" si="23"/>
        <v>0.252</v>
      </c>
    </row>
    <row r="156" spans="1:12" ht="27.95" customHeight="1">
      <c r="A156" s="899"/>
      <c r="B156" s="114" t="s">
        <v>515</v>
      </c>
      <c r="C156" s="755">
        <f>C153+C154+C155</f>
        <v>3429</v>
      </c>
      <c r="D156" s="744" t="s">
        <v>497</v>
      </c>
      <c r="E156" s="192"/>
      <c r="F156" s="749"/>
      <c r="G156" s="717"/>
      <c r="H156" s="247">
        <f>SUM(H153:H155)</f>
        <v>0.70099999999999996</v>
      </c>
      <c r="I156" s="247">
        <f t="shared" ref="I156" si="24">SUM(I153:I155)</f>
        <v>0</v>
      </c>
      <c r="J156" s="247">
        <f t="shared" si="23"/>
        <v>0.70099999999999996</v>
      </c>
    </row>
    <row r="157" spans="1:12" ht="27.95" customHeight="1">
      <c r="A157" s="899"/>
      <c r="B157" s="114"/>
      <c r="C157" s="755"/>
      <c r="D157" s="744"/>
      <c r="E157" s="192"/>
      <c r="F157" s="749"/>
      <c r="G157" s="717"/>
      <c r="H157" s="955"/>
      <c r="I157" s="247"/>
      <c r="J157" s="247"/>
    </row>
    <row r="158" spans="1:12" ht="27.95" customHeight="1">
      <c r="A158" s="767"/>
      <c r="B158" s="2566" t="s">
        <v>1248</v>
      </c>
      <c r="C158" s="2567"/>
      <c r="D158" s="2567"/>
      <c r="E158" s="351" t="s">
        <v>24</v>
      </c>
      <c r="F158" s="351" t="s">
        <v>43</v>
      </c>
      <c r="G158" s="351" t="s">
        <v>44</v>
      </c>
      <c r="H158" s="1019"/>
      <c r="I158" s="1016"/>
      <c r="J158" s="999"/>
    </row>
    <row r="159" spans="1:12" ht="27.95" customHeight="1">
      <c r="A159" s="157"/>
      <c r="B159" s="2566" t="s">
        <v>553</v>
      </c>
      <c r="C159" s="2567"/>
      <c r="D159" s="2567"/>
      <c r="E159" s="351" t="s">
        <v>45</v>
      </c>
      <c r="F159" s="352"/>
      <c r="G159" s="333" t="s">
        <v>46</v>
      </c>
      <c r="H159" s="1020"/>
      <c r="I159" s="1021"/>
      <c r="J159" s="999"/>
    </row>
    <row r="160" spans="1:12" ht="27.95" customHeight="1">
      <c r="A160" s="898"/>
      <c r="B160" s="108" t="s">
        <v>519</v>
      </c>
      <c r="C160" s="746">
        <v>3777</v>
      </c>
      <c r="D160" s="744" t="s">
        <v>497</v>
      </c>
      <c r="E160" s="351" t="s">
        <v>44</v>
      </c>
      <c r="F160" s="352"/>
      <c r="G160" s="413"/>
      <c r="H160" s="247">
        <v>0.84599999999999997</v>
      </c>
      <c r="I160" s="247">
        <v>0</v>
      </c>
      <c r="J160" s="247">
        <f>SUM(H160:I160)</f>
        <v>0.84599999999999997</v>
      </c>
    </row>
    <row r="161" spans="1:18" ht="27.95" customHeight="1">
      <c r="A161" s="899"/>
      <c r="B161" s="108" t="s">
        <v>213</v>
      </c>
      <c r="C161" s="755">
        <v>6029</v>
      </c>
      <c r="D161" s="744" t="s">
        <v>497</v>
      </c>
      <c r="E161" s="749"/>
      <c r="F161" s="297"/>
      <c r="G161" s="413"/>
      <c r="H161" s="247">
        <v>1.21</v>
      </c>
      <c r="I161" s="247">
        <v>0</v>
      </c>
      <c r="J161" s="247">
        <f t="shared" ref="J161:J163" si="25">SUM(H161:I161)</f>
        <v>1.21</v>
      </c>
    </row>
    <row r="162" spans="1:18" ht="27.95" customHeight="1">
      <c r="A162" s="899"/>
      <c r="B162" s="108" t="s">
        <v>52</v>
      </c>
      <c r="C162" s="755">
        <v>3845</v>
      </c>
      <c r="D162" s="744" t="s">
        <v>497</v>
      </c>
      <c r="E162" s="363"/>
      <c r="F162" s="749"/>
      <c r="G162" s="413"/>
      <c r="H162" s="247">
        <v>0.76900000000000002</v>
      </c>
      <c r="I162" s="247">
        <v>0</v>
      </c>
      <c r="J162" s="247">
        <f t="shared" si="25"/>
        <v>0.76900000000000002</v>
      </c>
    </row>
    <row r="163" spans="1:18" ht="27.95" customHeight="1">
      <c r="A163" s="899"/>
      <c r="B163" s="114" t="s">
        <v>84</v>
      </c>
      <c r="C163" s="755">
        <f>C160+C161+C162</f>
        <v>13651</v>
      </c>
      <c r="D163" s="744" t="s">
        <v>497</v>
      </c>
      <c r="E163" s="194"/>
      <c r="F163" s="749"/>
      <c r="G163" s="717"/>
      <c r="H163" s="247">
        <f>SUM(H160:H162)</f>
        <v>2.8250000000000002</v>
      </c>
      <c r="I163" s="247">
        <f t="shared" ref="I163" si="26">SUM(I160:I162)</f>
        <v>0</v>
      </c>
      <c r="J163" s="247">
        <f t="shared" si="25"/>
        <v>2.8250000000000002</v>
      </c>
    </row>
    <row r="164" spans="1:18" ht="27.95" customHeight="1">
      <c r="A164" s="899"/>
      <c r="B164" s="114"/>
      <c r="C164" s="755"/>
      <c r="D164" s="744"/>
      <c r="E164" s="194"/>
      <c r="F164" s="749"/>
      <c r="G164" s="717"/>
      <c r="H164" s="955"/>
      <c r="I164" s="247"/>
      <c r="J164" s="247"/>
    </row>
    <row r="165" spans="1:18" ht="27.95" customHeight="1">
      <c r="A165" s="600"/>
      <c r="B165" s="1928" t="s">
        <v>1249</v>
      </c>
      <c r="C165" s="1929"/>
      <c r="D165" s="1929"/>
      <c r="E165" s="351" t="s">
        <v>24</v>
      </c>
      <c r="F165" s="351" t="s">
        <v>43</v>
      </c>
      <c r="G165" s="351" t="s">
        <v>44</v>
      </c>
      <c r="H165" s="1019"/>
      <c r="I165" s="1016"/>
      <c r="J165" s="999"/>
    </row>
    <row r="166" spans="1:18" ht="27.95" customHeight="1">
      <c r="A166" s="169"/>
      <c r="B166" s="1928" t="s">
        <v>561</v>
      </c>
      <c r="C166" s="1929"/>
      <c r="D166" s="1929"/>
      <c r="E166" s="351" t="s">
        <v>45</v>
      </c>
      <c r="F166" s="352"/>
      <c r="G166" s="333" t="s">
        <v>46</v>
      </c>
      <c r="H166" s="956"/>
      <c r="I166" s="1014"/>
      <c r="J166" s="999"/>
    </row>
    <row r="167" spans="1:18" ht="27.95" customHeight="1">
      <c r="A167" s="757"/>
      <c r="B167" s="108" t="s">
        <v>60</v>
      </c>
      <c r="C167" s="764">
        <v>1</v>
      </c>
      <c r="D167" s="780"/>
      <c r="E167" s="351"/>
      <c r="F167" s="352"/>
      <c r="G167" s="352"/>
      <c r="H167" s="247">
        <v>0</v>
      </c>
      <c r="I167" s="247">
        <v>0</v>
      </c>
      <c r="J167" s="247">
        <f>SUM(H167:I167)</f>
        <v>0</v>
      </c>
      <c r="K167" s="802" t="s">
        <v>520</v>
      </c>
      <c r="L167" s="799"/>
      <c r="M167" s="799"/>
      <c r="N167" s="799"/>
      <c r="O167" s="799"/>
      <c r="P167" s="799"/>
      <c r="Q167" s="799"/>
    </row>
    <row r="168" spans="1:18" ht="27.95" customHeight="1">
      <c r="A168" s="157"/>
      <c r="B168" s="108" t="s">
        <v>48</v>
      </c>
      <c r="C168" s="764">
        <v>1</v>
      </c>
      <c r="D168" s="747"/>
      <c r="E168" s="749"/>
      <c r="F168" s="297"/>
      <c r="G168" s="297"/>
      <c r="H168" s="247">
        <v>0</v>
      </c>
      <c r="I168" s="247">
        <v>0</v>
      </c>
      <c r="J168" s="247">
        <f t="shared" ref="J168:J170" si="27">SUM(H168:I168)</f>
        <v>0</v>
      </c>
      <c r="K168" s="802" t="s">
        <v>520</v>
      </c>
      <c r="L168" s="799"/>
      <c r="M168" s="799"/>
      <c r="N168" s="799"/>
      <c r="O168" s="799"/>
      <c r="P168" s="799"/>
      <c r="Q168" s="799"/>
    </row>
    <row r="169" spans="1:18" ht="27.95" customHeight="1">
      <c r="A169" s="157"/>
      <c r="B169" s="108" t="s">
        <v>249</v>
      </c>
      <c r="C169" s="764">
        <v>1</v>
      </c>
      <c r="D169" s="747"/>
      <c r="E169" s="340"/>
      <c r="F169" s="340"/>
      <c r="G169" s="297"/>
      <c r="H169" s="247">
        <v>0</v>
      </c>
      <c r="I169" s="247">
        <v>0</v>
      </c>
      <c r="J169" s="247">
        <f t="shared" si="27"/>
        <v>0</v>
      </c>
      <c r="K169" s="802" t="s">
        <v>520</v>
      </c>
      <c r="L169" s="799"/>
      <c r="M169" s="799"/>
      <c r="N169" s="799"/>
      <c r="O169" s="799"/>
      <c r="P169" s="799"/>
      <c r="Q169" s="799"/>
    </row>
    <row r="170" spans="1:18" ht="27.95" customHeight="1">
      <c r="A170" s="157"/>
      <c r="B170" s="114" t="s">
        <v>84</v>
      </c>
      <c r="C170" s="764">
        <v>1</v>
      </c>
      <c r="D170" s="747"/>
      <c r="E170" s="194"/>
      <c r="F170" s="749"/>
      <c r="G170" s="194"/>
      <c r="H170" s="247">
        <f>SUM(H167:H169)</f>
        <v>0</v>
      </c>
      <c r="I170" s="247">
        <f t="shared" ref="I170" si="28">SUM(I167:I169)</f>
        <v>0</v>
      </c>
      <c r="J170" s="247">
        <f t="shared" si="27"/>
        <v>0</v>
      </c>
      <c r="K170" s="802" t="s">
        <v>520</v>
      </c>
      <c r="L170" s="799"/>
      <c r="M170" s="799"/>
      <c r="N170" s="799"/>
      <c r="O170" s="799"/>
      <c r="P170" s="799"/>
      <c r="Q170" s="799"/>
    </row>
    <row r="171" spans="1:18" ht="27.95" customHeight="1">
      <c r="A171" s="157"/>
      <c r="B171" s="108"/>
      <c r="C171" s="765"/>
      <c r="D171" s="747"/>
      <c r="E171" s="749"/>
      <c r="F171" s="297"/>
      <c r="G171" s="297"/>
      <c r="H171" s="247"/>
      <c r="I171" s="247"/>
      <c r="J171" s="247"/>
    </row>
    <row r="172" spans="1:18" ht="27.95" customHeight="1">
      <c r="A172" s="600"/>
      <c r="B172" s="2566" t="s">
        <v>1250</v>
      </c>
      <c r="C172" s="2567"/>
      <c r="D172" s="2567"/>
      <c r="E172" s="351"/>
      <c r="F172" s="351"/>
      <c r="G172" s="351"/>
      <c r="H172" s="956"/>
      <c r="I172" s="1014"/>
      <c r="J172" s="999"/>
    </row>
    <row r="173" spans="1:18" ht="27.95" customHeight="1">
      <c r="A173" s="157"/>
      <c r="B173" s="2566" t="s">
        <v>521</v>
      </c>
      <c r="C173" s="2567"/>
      <c r="D173" s="2567"/>
      <c r="E173" s="351"/>
      <c r="F173" s="352"/>
      <c r="G173" s="192"/>
      <c r="H173" s="1019"/>
      <c r="I173" s="1016"/>
      <c r="J173" s="999"/>
    </row>
    <row r="174" spans="1:18" ht="27.95" customHeight="1">
      <c r="A174" s="757"/>
      <c r="B174" s="2566" t="s">
        <v>1251</v>
      </c>
      <c r="C174" s="2567"/>
      <c r="D174" s="2567"/>
      <c r="E174" s="351" t="s">
        <v>24</v>
      </c>
      <c r="F174" s="351" t="s">
        <v>43</v>
      </c>
      <c r="G174" s="351" t="s">
        <v>44</v>
      </c>
      <c r="H174" s="1019"/>
      <c r="I174" s="1021"/>
      <c r="J174" s="999"/>
      <c r="L174" s="45"/>
      <c r="M174" s="45"/>
      <c r="N174" s="45"/>
      <c r="O174" s="45"/>
      <c r="P174" s="45"/>
      <c r="Q174" s="45"/>
      <c r="R174" s="45"/>
    </row>
    <row r="175" spans="1:18" ht="27.95" customHeight="1">
      <c r="A175" s="157"/>
      <c r="B175" s="108" t="s">
        <v>55</v>
      </c>
      <c r="C175" s="1804" t="s">
        <v>554</v>
      </c>
      <c r="D175" s="1804" t="s">
        <v>1223</v>
      </c>
      <c r="E175" s="351" t="s">
        <v>45</v>
      </c>
      <c r="F175" s="352"/>
      <c r="G175" s="333" t="s">
        <v>46</v>
      </c>
      <c r="H175" s="247">
        <v>0.01</v>
      </c>
      <c r="I175" s="247">
        <v>0</v>
      </c>
      <c r="J175" s="247">
        <f>SUM(H175:I175)</f>
        <v>0.01</v>
      </c>
      <c r="Q175" s="45"/>
      <c r="R175" s="45"/>
    </row>
    <row r="176" spans="1:18" ht="27.95" customHeight="1">
      <c r="A176" s="157"/>
      <c r="B176" s="108" t="s">
        <v>291</v>
      </c>
      <c r="C176" s="1804" t="s">
        <v>554</v>
      </c>
      <c r="D176" s="1804" t="s">
        <v>1223</v>
      </c>
      <c r="E176" s="351" t="s">
        <v>44</v>
      </c>
      <c r="F176" s="352"/>
      <c r="G176" s="413"/>
      <c r="H176" s="247">
        <v>2.4E-2</v>
      </c>
      <c r="I176" s="247">
        <v>0</v>
      </c>
      <c r="J176" s="247">
        <f t="shared" ref="J176:J178" si="29">SUM(H176:I176)</f>
        <v>2.4E-2</v>
      </c>
      <c r="L176" s="769" t="s">
        <v>523</v>
      </c>
      <c r="M176" s="769"/>
      <c r="N176" s="770"/>
      <c r="O176" s="771"/>
      <c r="P176" s="45"/>
      <c r="Q176" s="45"/>
      <c r="R176" s="45"/>
    </row>
    <row r="177" spans="1:18" ht="27.95" customHeight="1">
      <c r="A177" s="157"/>
      <c r="B177" s="108" t="s">
        <v>162</v>
      </c>
      <c r="C177" s="1804" t="s">
        <v>554</v>
      </c>
      <c r="D177" s="1804" t="s">
        <v>1223</v>
      </c>
      <c r="E177" s="368"/>
      <c r="F177" s="368"/>
      <c r="G177" s="413"/>
      <c r="H177" s="247">
        <v>0.01</v>
      </c>
      <c r="I177" s="247">
        <v>0</v>
      </c>
      <c r="J177" s="247">
        <f t="shared" si="29"/>
        <v>0.01</v>
      </c>
      <c r="L177" s="769" t="s">
        <v>524</v>
      </c>
      <c r="M177" s="769"/>
      <c r="N177" s="772"/>
      <c r="O177" s="772"/>
      <c r="P177" s="45"/>
      <c r="Q177" s="45"/>
      <c r="R177" s="45"/>
    </row>
    <row r="178" spans="1:18" ht="27.95" customHeight="1">
      <c r="A178" s="157"/>
      <c r="B178" s="108" t="s">
        <v>59</v>
      </c>
      <c r="C178" s="1804" t="s">
        <v>554</v>
      </c>
      <c r="D178" s="1804" t="s">
        <v>1223</v>
      </c>
      <c r="E178" s="368"/>
      <c r="F178" s="368"/>
      <c r="G178" s="717"/>
      <c r="H178" s="247">
        <f>SUM(H175:H177)</f>
        <v>4.4000000000000004E-2</v>
      </c>
      <c r="I178" s="247">
        <f t="shared" ref="I178" si="30">SUM(I175:I177)</f>
        <v>0</v>
      </c>
      <c r="J178" s="247">
        <f t="shared" si="29"/>
        <v>4.4000000000000004E-2</v>
      </c>
      <c r="L178" s="797" t="s">
        <v>554</v>
      </c>
      <c r="M178" s="797" t="s">
        <v>522</v>
      </c>
      <c r="N178" s="777"/>
      <c r="O178" s="777"/>
      <c r="P178" s="777"/>
      <c r="Q178" s="45"/>
      <c r="R178" s="45"/>
    </row>
    <row r="179" spans="1:18" ht="27.95" customHeight="1">
      <c r="A179" s="157"/>
      <c r="B179" s="108"/>
      <c r="C179" s="1804"/>
      <c r="D179" s="1804"/>
      <c r="E179" s="368"/>
      <c r="F179" s="368"/>
      <c r="G179" s="717"/>
      <c r="H179" s="955"/>
      <c r="I179" s="247"/>
      <c r="J179" s="247"/>
      <c r="L179" s="798"/>
      <c r="M179" s="798"/>
      <c r="N179" s="777"/>
      <c r="O179" s="777"/>
      <c r="P179" s="777"/>
      <c r="Q179" s="45"/>
      <c r="R179" s="45"/>
    </row>
    <row r="180" spans="1:18" ht="27.95" customHeight="1">
      <c r="A180" s="2207"/>
      <c r="B180" s="2208"/>
      <c r="C180" s="2209"/>
      <c r="D180" s="2209"/>
      <c r="E180" s="2210"/>
      <c r="F180" s="2210"/>
      <c r="G180" s="2211"/>
      <c r="H180" s="2183"/>
      <c r="I180" s="442"/>
      <c r="J180" s="442"/>
      <c r="L180" s="798"/>
      <c r="M180" s="798"/>
      <c r="N180" s="777"/>
      <c r="O180" s="777"/>
      <c r="P180" s="777"/>
      <c r="Q180" s="45"/>
      <c r="R180" s="45"/>
    </row>
    <row r="181" spans="1:18" ht="27.95" customHeight="1">
      <c r="A181" s="819" t="s">
        <v>1240</v>
      </c>
      <c r="B181" s="2563" t="s">
        <v>1252</v>
      </c>
      <c r="C181" s="2564"/>
      <c r="D181" s="2564"/>
      <c r="E181" s="348" t="s">
        <v>24</v>
      </c>
      <c r="F181" s="348" t="s">
        <v>43</v>
      </c>
      <c r="G181" s="348" t="s">
        <v>44</v>
      </c>
      <c r="H181" s="2212"/>
      <c r="I181" s="2213"/>
      <c r="J181" s="2186"/>
      <c r="L181" s="45"/>
      <c r="M181" s="45"/>
      <c r="N181" s="45"/>
      <c r="O181" s="45"/>
      <c r="P181" s="45"/>
      <c r="Q181" s="45"/>
      <c r="R181" s="45"/>
    </row>
    <row r="182" spans="1:18" ht="27.95" customHeight="1">
      <c r="A182" s="161"/>
      <c r="B182" s="108" t="s">
        <v>55</v>
      </c>
      <c r="C182" s="1804" t="s">
        <v>554</v>
      </c>
      <c r="D182" s="1804" t="s">
        <v>1223</v>
      </c>
      <c r="E182" s="351" t="s">
        <v>45</v>
      </c>
      <c r="F182" s="352"/>
      <c r="G182" s="333" t="s">
        <v>46</v>
      </c>
      <c r="H182" s="247">
        <v>0.01</v>
      </c>
      <c r="I182" s="247">
        <v>0</v>
      </c>
      <c r="J182" s="247">
        <f>SUM(H182:I182)</f>
        <v>0.01</v>
      </c>
      <c r="L182" s="45"/>
      <c r="M182" s="45"/>
      <c r="N182" s="45"/>
      <c r="O182" s="45"/>
      <c r="P182" s="45"/>
      <c r="Q182" s="45"/>
      <c r="R182" s="45"/>
    </row>
    <row r="183" spans="1:18" ht="27.95" customHeight="1">
      <c r="A183" s="162"/>
      <c r="B183" s="108" t="s">
        <v>291</v>
      </c>
      <c r="C183" s="1804" t="s">
        <v>554</v>
      </c>
      <c r="D183" s="1804" t="s">
        <v>1223</v>
      </c>
      <c r="E183" s="351" t="s">
        <v>44</v>
      </c>
      <c r="F183" s="352"/>
      <c r="G183" s="413"/>
      <c r="H183" s="247">
        <v>2.4E-2</v>
      </c>
      <c r="I183" s="247">
        <v>0</v>
      </c>
      <c r="J183" s="247">
        <f t="shared" ref="J183:J185" si="31">SUM(H183:I183)</f>
        <v>2.4E-2</v>
      </c>
      <c r="L183" s="768" t="s">
        <v>525</v>
      </c>
      <c r="M183" s="769"/>
      <c r="N183" s="45"/>
      <c r="O183" s="45"/>
      <c r="P183" s="45"/>
      <c r="Q183" s="45"/>
      <c r="R183" s="45"/>
    </row>
    <row r="184" spans="1:18" ht="27.95" customHeight="1">
      <c r="A184" s="162"/>
      <c r="B184" s="108" t="s">
        <v>162</v>
      </c>
      <c r="C184" s="1804" t="s">
        <v>554</v>
      </c>
      <c r="D184" s="1804" t="s">
        <v>1223</v>
      </c>
      <c r="E184" s="749"/>
      <c r="F184" s="297"/>
      <c r="G184" s="413"/>
      <c r="H184" s="247">
        <v>0.01</v>
      </c>
      <c r="I184" s="247">
        <v>0</v>
      </c>
      <c r="J184" s="247">
        <f t="shared" si="31"/>
        <v>0.01</v>
      </c>
      <c r="L184" s="773" t="s">
        <v>526</v>
      </c>
      <c r="M184" s="774"/>
      <c r="N184" s="45"/>
      <c r="O184" s="45"/>
      <c r="P184" s="45"/>
      <c r="Q184" s="45"/>
      <c r="R184" s="45"/>
    </row>
    <row r="185" spans="1:18" ht="27.95" customHeight="1">
      <c r="A185" s="162"/>
      <c r="B185" s="108" t="s">
        <v>59</v>
      </c>
      <c r="C185" s="1804" t="s">
        <v>554</v>
      </c>
      <c r="D185" s="1804" t="s">
        <v>1223</v>
      </c>
      <c r="E185" s="194"/>
      <c r="F185" s="194"/>
      <c r="G185" s="717"/>
      <c r="H185" s="247">
        <f>SUM(H182:H184)</f>
        <v>4.4000000000000004E-2</v>
      </c>
      <c r="I185" s="247">
        <f t="shared" ref="I185" si="32">SUM(I182:I184)</f>
        <v>0</v>
      </c>
      <c r="J185" s="247">
        <f t="shared" si="31"/>
        <v>4.4000000000000004E-2</v>
      </c>
      <c r="L185" s="798" t="s">
        <v>554</v>
      </c>
      <c r="M185" s="797" t="s">
        <v>522</v>
      </c>
      <c r="N185" s="46"/>
      <c r="O185" s="46"/>
      <c r="P185" s="46"/>
    </row>
    <row r="186" spans="1:18" ht="27.95" customHeight="1">
      <c r="A186" s="162"/>
      <c r="B186" s="114"/>
      <c r="C186" s="159"/>
      <c r="D186" s="159"/>
      <c r="E186" s="194"/>
      <c r="F186" s="194"/>
      <c r="G186" s="194"/>
      <c r="H186" s="956"/>
      <c r="I186" s="971"/>
      <c r="J186" s="999"/>
      <c r="L186" s="45"/>
    </row>
    <row r="187" spans="1:18" ht="27.95" customHeight="1">
      <c r="A187" s="757"/>
      <c r="B187" s="2566" t="s">
        <v>1253</v>
      </c>
      <c r="C187" s="2567"/>
      <c r="D187" s="2567"/>
      <c r="E187" s="351" t="s">
        <v>24</v>
      </c>
      <c r="F187" s="351" t="s">
        <v>43</v>
      </c>
      <c r="G187" s="351" t="s">
        <v>44</v>
      </c>
      <c r="H187" s="247"/>
      <c r="I187" s="247"/>
      <c r="J187" s="247"/>
    </row>
    <row r="188" spans="1:18" ht="27.95" customHeight="1">
      <c r="A188" s="162"/>
      <c r="B188" s="2566" t="s">
        <v>555</v>
      </c>
      <c r="C188" s="2567"/>
      <c r="D188" s="2567"/>
      <c r="E188" s="351" t="s">
        <v>45</v>
      </c>
      <c r="F188" s="352"/>
      <c r="G188" s="333" t="s">
        <v>46</v>
      </c>
      <c r="H188" s="247"/>
      <c r="I188" s="247"/>
      <c r="J188" s="247"/>
    </row>
    <row r="189" spans="1:18" ht="27.95" customHeight="1">
      <c r="A189" s="162"/>
      <c r="B189" s="821" t="s">
        <v>556</v>
      </c>
      <c r="C189" s="822"/>
      <c r="D189" s="823"/>
      <c r="E189" s="351" t="s">
        <v>44</v>
      </c>
      <c r="F189" s="352"/>
      <c r="G189" s="352"/>
      <c r="H189" s="247"/>
      <c r="I189" s="247"/>
      <c r="J189" s="247"/>
    </row>
    <row r="190" spans="1:18" ht="27.95" customHeight="1">
      <c r="A190" s="162"/>
      <c r="B190" s="821" t="s">
        <v>557</v>
      </c>
      <c r="C190" s="822"/>
      <c r="D190" s="823"/>
      <c r="E190" s="351"/>
      <c r="F190" s="352"/>
      <c r="G190" s="352"/>
      <c r="H190" s="247"/>
      <c r="I190" s="247"/>
      <c r="J190" s="247"/>
    </row>
    <row r="191" spans="1:18" ht="27.95" customHeight="1">
      <c r="A191" s="900"/>
      <c r="B191" s="108" t="s">
        <v>55</v>
      </c>
      <c r="C191" s="109">
        <v>170</v>
      </c>
      <c r="D191" s="747" t="s">
        <v>527</v>
      </c>
      <c r="E191" s="194"/>
      <c r="F191" s="194"/>
      <c r="G191" s="413"/>
      <c r="H191" s="247">
        <v>0.374</v>
      </c>
      <c r="I191" s="247">
        <v>0</v>
      </c>
      <c r="J191" s="247">
        <f>SUM(H191:I191)</f>
        <v>0.374</v>
      </c>
    </row>
    <row r="192" spans="1:18" ht="27.95" customHeight="1">
      <c r="A192" s="900"/>
      <c r="B192" s="108" t="s">
        <v>195</v>
      </c>
      <c r="C192" s="109">
        <v>164</v>
      </c>
      <c r="D192" s="747" t="s">
        <v>527</v>
      </c>
      <c r="E192" s="194"/>
      <c r="F192" s="194"/>
      <c r="G192" s="413"/>
      <c r="H192" s="247">
        <v>0.35</v>
      </c>
      <c r="I192" s="247">
        <v>0</v>
      </c>
      <c r="J192" s="247">
        <f t="shared" ref="J192:J194" si="33">SUM(H192:I192)</f>
        <v>0.35</v>
      </c>
    </row>
    <row r="193" spans="1:14" ht="27.95" customHeight="1">
      <c r="A193" s="901"/>
      <c r="B193" s="108" t="s">
        <v>162</v>
      </c>
      <c r="C193" s="105">
        <v>200</v>
      </c>
      <c r="D193" s="747" t="s">
        <v>527</v>
      </c>
      <c r="E193" s="194"/>
      <c r="F193" s="194"/>
      <c r="G193" s="413"/>
      <c r="H193" s="247">
        <v>0.2</v>
      </c>
      <c r="I193" s="247">
        <v>0</v>
      </c>
      <c r="J193" s="247">
        <f t="shared" si="33"/>
        <v>0.2</v>
      </c>
      <c r="L193" s="48"/>
      <c r="M193" s="48"/>
      <c r="N193" s="48"/>
    </row>
    <row r="194" spans="1:14" ht="27.95" customHeight="1">
      <c r="A194" s="901"/>
      <c r="B194" s="108" t="s">
        <v>59</v>
      </c>
      <c r="C194" s="755">
        <f>C191+C192+C193</f>
        <v>534</v>
      </c>
      <c r="D194" s="747" t="s">
        <v>527</v>
      </c>
      <c r="E194" s="194"/>
      <c r="F194" s="194"/>
      <c r="G194" s="831"/>
      <c r="H194" s="247">
        <f>SUM(H191:H193)</f>
        <v>0.92399999999999993</v>
      </c>
      <c r="I194" s="247">
        <f t="shared" ref="I194" si="34">SUM(I191:I193)</f>
        <v>0</v>
      </c>
      <c r="J194" s="247">
        <f t="shared" si="33"/>
        <v>0.92399999999999993</v>
      </c>
    </row>
    <row r="195" spans="1:14" ht="27.95" customHeight="1">
      <c r="A195" s="901"/>
      <c r="B195" s="108"/>
      <c r="C195" s="755"/>
      <c r="D195" s="747"/>
      <c r="E195" s="194"/>
      <c r="F195" s="194"/>
      <c r="G195" s="717"/>
      <c r="H195" s="247"/>
      <c r="I195" s="247"/>
      <c r="J195" s="247"/>
    </row>
    <row r="196" spans="1:14" ht="27.95" customHeight="1">
      <c r="A196" s="1805" t="s">
        <v>1254</v>
      </c>
      <c r="B196" s="2566" t="s">
        <v>1255</v>
      </c>
      <c r="C196" s="2567"/>
      <c r="D196" s="2567"/>
      <c r="E196" s="351" t="s">
        <v>24</v>
      </c>
      <c r="F196" s="351" t="s">
        <v>43</v>
      </c>
      <c r="G196" s="351" t="s">
        <v>44</v>
      </c>
      <c r="H196" s="247"/>
      <c r="I196" s="247"/>
      <c r="J196" s="247"/>
    </row>
    <row r="197" spans="1:14" ht="27.95" customHeight="1">
      <c r="A197" s="646"/>
      <c r="B197" s="2570" t="s">
        <v>1256</v>
      </c>
      <c r="C197" s="2571"/>
      <c r="D197" s="2571"/>
      <c r="E197" s="351" t="s">
        <v>45</v>
      </c>
      <c r="F197" s="352"/>
      <c r="G197" s="333" t="s">
        <v>46</v>
      </c>
      <c r="H197" s="247"/>
      <c r="I197" s="247"/>
      <c r="J197" s="247"/>
    </row>
    <row r="198" spans="1:14" ht="27.95" customHeight="1">
      <c r="A198" s="646"/>
      <c r="B198" s="2578" t="s">
        <v>562</v>
      </c>
      <c r="C198" s="2579"/>
      <c r="D198" s="2579"/>
      <c r="E198" s="351" t="s">
        <v>44</v>
      </c>
      <c r="F198" s="352"/>
      <c r="G198" s="352"/>
      <c r="H198" s="247"/>
      <c r="I198" s="247"/>
      <c r="J198" s="247"/>
    </row>
    <row r="199" spans="1:14" ht="27.95" customHeight="1">
      <c r="A199" s="901"/>
      <c r="B199" s="110" t="s">
        <v>171</v>
      </c>
      <c r="C199" s="1799">
        <v>5</v>
      </c>
      <c r="D199" s="765" t="s">
        <v>528</v>
      </c>
      <c r="E199" s="749"/>
      <c r="F199" s="297"/>
      <c r="G199" s="413"/>
      <c r="H199" s="247">
        <v>0.12</v>
      </c>
      <c r="I199" s="247">
        <v>0</v>
      </c>
      <c r="J199" s="247">
        <f>SUM(H199:I199)</f>
        <v>0.12</v>
      </c>
    </row>
    <row r="200" spans="1:14" ht="27.95" customHeight="1">
      <c r="A200" s="901"/>
      <c r="B200" s="110" t="s">
        <v>57</v>
      </c>
      <c r="C200" s="105">
        <v>5</v>
      </c>
      <c r="D200" s="765" t="s">
        <v>528</v>
      </c>
      <c r="E200" s="749"/>
      <c r="F200" s="297"/>
      <c r="G200" s="413"/>
      <c r="H200" s="962">
        <v>0.06</v>
      </c>
      <c r="I200" s="247">
        <v>0</v>
      </c>
      <c r="J200" s="962">
        <f t="shared" ref="J200:J202" si="35">SUM(H200:I200)</f>
        <v>0.06</v>
      </c>
    </row>
    <row r="201" spans="1:14" ht="27.95" customHeight="1">
      <c r="A201" s="901"/>
      <c r="B201" s="110" t="s">
        <v>173</v>
      </c>
      <c r="C201" s="105">
        <v>5</v>
      </c>
      <c r="D201" s="765" t="s">
        <v>528</v>
      </c>
      <c r="E201" s="194"/>
      <c r="F201" s="194"/>
      <c r="G201" s="413"/>
      <c r="H201" s="247">
        <v>0.108</v>
      </c>
      <c r="I201" s="247">
        <v>0</v>
      </c>
      <c r="J201" s="247">
        <f t="shared" si="35"/>
        <v>0.108</v>
      </c>
    </row>
    <row r="202" spans="1:14" ht="27.95" customHeight="1">
      <c r="A202" s="900"/>
      <c r="B202" s="110" t="s">
        <v>529</v>
      </c>
      <c r="C202" s="109">
        <f>C199+C200+C201</f>
        <v>15</v>
      </c>
      <c r="D202" s="765" t="s">
        <v>528</v>
      </c>
      <c r="E202" s="194"/>
      <c r="F202" s="194"/>
      <c r="G202" s="717"/>
      <c r="H202" s="247">
        <f>SUM(H199:H201)</f>
        <v>0.28799999999999998</v>
      </c>
      <c r="I202" s="247">
        <f t="shared" ref="I202" si="36">SUM(I199:I201)</f>
        <v>0</v>
      </c>
      <c r="J202" s="247">
        <f t="shared" si="35"/>
        <v>0.28799999999999998</v>
      </c>
    </row>
    <row r="203" spans="1:14" ht="27.95" customHeight="1">
      <c r="A203" s="161"/>
      <c r="B203" s="110"/>
      <c r="C203" s="163"/>
      <c r="D203" s="163"/>
      <c r="E203" s="194"/>
      <c r="F203" s="194"/>
      <c r="G203" s="194"/>
      <c r="H203" s="1019"/>
      <c r="I203" s="1016"/>
      <c r="J203" s="999"/>
    </row>
    <row r="204" spans="1:14" ht="27.95" customHeight="1">
      <c r="A204" s="646"/>
      <c r="B204" s="2570" t="s">
        <v>1257</v>
      </c>
      <c r="C204" s="2571"/>
      <c r="D204" s="2571"/>
      <c r="E204" s="351" t="s">
        <v>24</v>
      </c>
      <c r="F204" s="351" t="s">
        <v>43</v>
      </c>
      <c r="G204" s="351" t="s">
        <v>44</v>
      </c>
      <c r="H204" s="247"/>
      <c r="I204" s="247"/>
      <c r="J204" s="247"/>
    </row>
    <row r="205" spans="1:14" ht="27.95" customHeight="1">
      <c r="A205" s="898"/>
      <c r="B205" s="110" t="s">
        <v>219</v>
      </c>
      <c r="C205" s="1800">
        <v>5</v>
      </c>
      <c r="D205" s="760" t="s">
        <v>528</v>
      </c>
      <c r="E205" s="351" t="s">
        <v>45</v>
      </c>
      <c r="F205" s="352"/>
      <c r="G205" s="333" t="s">
        <v>46</v>
      </c>
      <c r="H205" s="247">
        <v>0.15</v>
      </c>
      <c r="I205" s="247">
        <v>0</v>
      </c>
      <c r="J205" s="247">
        <f>SUM(H205:I205)</f>
        <v>0.15</v>
      </c>
    </row>
    <row r="206" spans="1:14" ht="27.95" customHeight="1">
      <c r="A206" s="899"/>
      <c r="B206" s="110" t="s">
        <v>152</v>
      </c>
      <c r="C206" s="1800">
        <v>5</v>
      </c>
      <c r="D206" s="760" t="s">
        <v>528</v>
      </c>
      <c r="E206" s="351" t="s">
        <v>44</v>
      </c>
      <c r="F206" s="352"/>
      <c r="G206" s="413"/>
      <c r="H206" s="962">
        <v>0.27</v>
      </c>
      <c r="I206" s="247">
        <v>0</v>
      </c>
      <c r="J206" s="962">
        <f t="shared" ref="J206:J208" si="37">SUM(H206:I206)</f>
        <v>0.27</v>
      </c>
      <c r="L206" s="13" t="s">
        <v>530</v>
      </c>
    </row>
    <row r="207" spans="1:14" ht="27.95" customHeight="1">
      <c r="A207" s="899"/>
      <c r="B207" s="108" t="s">
        <v>52</v>
      </c>
      <c r="C207" s="105">
        <v>5</v>
      </c>
      <c r="D207" s="760" t="s">
        <v>528</v>
      </c>
      <c r="E207" s="749"/>
      <c r="F207" s="297"/>
      <c r="G207" s="413"/>
      <c r="H207" s="247">
        <v>0.18</v>
      </c>
      <c r="I207" s="247">
        <v>0</v>
      </c>
      <c r="J207" s="247">
        <f t="shared" si="37"/>
        <v>0.18</v>
      </c>
    </row>
    <row r="208" spans="1:14" ht="27.95" customHeight="1">
      <c r="A208" s="900"/>
      <c r="B208" s="108" t="s">
        <v>531</v>
      </c>
      <c r="C208" s="109">
        <f>C205+C206+C207</f>
        <v>15</v>
      </c>
      <c r="D208" s="760" t="s">
        <v>528</v>
      </c>
      <c r="E208" s="749"/>
      <c r="F208" s="297"/>
      <c r="G208" s="717"/>
      <c r="H208" s="247">
        <v>0.35699999999999998</v>
      </c>
      <c r="I208" s="247">
        <f t="shared" ref="I208" si="38">SUM(I205:I207)</f>
        <v>0</v>
      </c>
      <c r="J208" s="247">
        <f t="shared" si="37"/>
        <v>0.35699999999999998</v>
      </c>
    </row>
    <row r="209" spans="1:12" ht="27.95" customHeight="1">
      <c r="A209" s="161"/>
      <c r="B209" s="108"/>
      <c r="C209" s="160"/>
      <c r="D209" s="160"/>
      <c r="E209" s="194"/>
      <c r="F209" s="194"/>
      <c r="G209" s="194"/>
      <c r="H209" s="1020"/>
      <c r="I209" s="1021"/>
      <c r="J209" s="999"/>
    </row>
    <row r="210" spans="1:12" ht="27.95" customHeight="1">
      <c r="A210" s="2214"/>
      <c r="B210" s="2208"/>
      <c r="C210" s="2215"/>
      <c r="D210" s="2215"/>
      <c r="E210" s="1982"/>
      <c r="F210" s="1982"/>
      <c r="G210" s="1982"/>
      <c r="H210" s="2216"/>
      <c r="I210" s="2217"/>
      <c r="J210" s="1022"/>
    </row>
    <row r="211" spans="1:12" ht="27.95" customHeight="1">
      <c r="A211" s="2175" t="s">
        <v>1258</v>
      </c>
      <c r="B211" s="2568" t="s">
        <v>1259</v>
      </c>
      <c r="C211" s="2569"/>
      <c r="D211" s="2569"/>
      <c r="E211" s="348" t="s">
        <v>24</v>
      </c>
      <c r="F211" s="348" t="s">
        <v>43</v>
      </c>
      <c r="G211" s="348" t="s">
        <v>44</v>
      </c>
      <c r="H211" s="2192"/>
      <c r="I211" s="2206"/>
      <c r="J211" s="2186"/>
    </row>
    <row r="212" spans="1:12" ht="27.95" customHeight="1">
      <c r="A212" s="161"/>
      <c r="B212" s="2570" t="s">
        <v>532</v>
      </c>
      <c r="C212" s="2571"/>
      <c r="D212" s="2571"/>
      <c r="E212" s="351" t="s">
        <v>45</v>
      </c>
      <c r="F212" s="352"/>
      <c r="G212" s="333" t="s">
        <v>46</v>
      </c>
      <c r="H212" s="1023"/>
      <c r="I212" s="1014"/>
      <c r="J212" s="999"/>
    </row>
    <row r="213" spans="1:12" ht="27.95" customHeight="1">
      <c r="A213" s="901"/>
      <c r="B213" s="108" t="s">
        <v>55</v>
      </c>
      <c r="C213" s="1800">
        <v>500</v>
      </c>
      <c r="D213" s="765" t="s">
        <v>497</v>
      </c>
      <c r="E213" s="351" t="s">
        <v>44</v>
      </c>
      <c r="F213" s="352"/>
      <c r="G213" s="413"/>
      <c r="H213" s="247">
        <v>0.5</v>
      </c>
      <c r="I213" s="247">
        <v>0</v>
      </c>
      <c r="J213" s="247">
        <f>SUM(H213:I213)</f>
        <v>0.5</v>
      </c>
      <c r="L213" s="45"/>
    </row>
    <row r="214" spans="1:12" ht="27.95" customHeight="1">
      <c r="A214" s="901"/>
      <c r="B214" s="108" t="s">
        <v>291</v>
      </c>
      <c r="C214" s="105">
        <v>500</v>
      </c>
      <c r="D214" s="765" t="s">
        <v>497</v>
      </c>
      <c r="E214" s="749"/>
      <c r="F214" s="297"/>
      <c r="G214" s="413"/>
      <c r="H214" s="247">
        <v>0.5</v>
      </c>
      <c r="I214" s="247">
        <v>0</v>
      </c>
      <c r="J214" s="247">
        <f t="shared" ref="J214:J216" si="39">SUM(H214:I214)</f>
        <v>0.5</v>
      </c>
      <c r="L214" s="766">
        <v>2302</v>
      </c>
    </row>
    <row r="215" spans="1:12" ht="27.95" customHeight="1">
      <c r="A215" s="901"/>
      <c r="B215" s="108" t="s">
        <v>162</v>
      </c>
      <c r="C215" s="105">
        <v>500</v>
      </c>
      <c r="D215" s="765" t="s">
        <v>497</v>
      </c>
      <c r="E215" s="749"/>
      <c r="F215" s="297"/>
      <c r="G215" s="413"/>
      <c r="H215" s="247">
        <v>0.5</v>
      </c>
      <c r="I215" s="247">
        <v>0</v>
      </c>
      <c r="J215" s="247">
        <f t="shared" si="39"/>
        <v>0.5</v>
      </c>
      <c r="L215" s="45"/>
    </row>
    <row r="216" spans="1:12" ht="27.95" customHeight="1">
      <c r="A216" s="901"/>
      <c r="B216" s="108" t="s">
        <v>59</v>
      </c>
      <c r="C216" s="109">
        <f>C213+C214+C215</f>
        <v>1500</v>
      </c>
      <c r="D216" s="765" t="s">
        <v>497</v>
      </c>
      <c r="E216" s="749"/>
      <c r="F216" s="297"/>
      <c r="G216" s="717"/>
      <c r="H216" s="247">
        <f>SUM(H213:H215)</f>
        <v>1.5</v>
      </c>
      <c r="I216" s="247">
        <f t="shared" ref="I216" si="40">SUM(I213:I215)</f>
        <v>0</v>
      </c>
      <c r="J216" s="247">
        <f t="shared" si="39"/>
        <v>1.5</v>
      </c>
    </row>
    <row r="217" spans="1:12" ht="27.95" customHeight="1">
      <c r="A217" s="161"/>
      <c r="B217" s="114"/>
      <c r="C217" s="164"/>
      <c r="D217" s="164"/>
      <c r="E217" s="749"/>
      <c r="F217" s="297"/>
      <c r="G217" s="749"/>
      <c r="H217" s="956"/>
      <c r="I217" s="1014"/>
      <c r="J217" s="999"/>
    </row>
    <row r="218" spans="1:12" ht="27.95" customHeight="1">
      <c r="A218" s="775"/>
      <c r="B218" s="2559" t="s">
        <v>1260</v>
      </c>
      <c r="C218" s="2560"/>
      <c r="D218" s="2560"/>
      <c r="E218" s="351"/>
      <c r="F218" s="351"/>
      <c r="G218" s="351"/>
      <c r="H218" s="956"/>
      <c r="I218" s="1014"/>
      <c r="J218" s="999"/>
    </row>
    <row r="219" spans="1:12" ht="27.95" customHeight="1">
      <c r="A219" s="646"/>
      <c r="B219" s="2559" t="s">
        <v>1311</v>
      </c>
      <c r="C219" s="2560"/>
      <c r="D219" s="2560"/>
      <c r="E219" s="351" t="s">
        <v>24</v>
      </c>
      <c r="F219" s="351" t="s">
        <v>43</v>
      </c>
      <c r="G219" s="351" t="s">
        <v>44</v>
      </c>
      <c r="H219" s="1020"/>
      <c r="I219" s="1021"/>
      <c r="J219" s="999"/>
    </row>
    <row r="220" spans="1:12" ht="27.95" customHeight="1">
      <c r="A220" s="14"/>
      <c r="B220" s="1926" t="s">
        <v>563</v>
      </c>
      <c r="C220" s="1927"/>
      <c r="D220" s="1927"/>
      <c r="E220" s="351" t="s">
        <v>45</v>
      </c>
      <c r="F220" s="351"/>
      <c r="G220" s="333" t="s">
        <v>46</v>
      </c>
      <c r="H220" s="1020"/>
      <c r="I220" s="1021"/>
      <c r="J220" s="999"/>
    </row>
    <row r="221" spans="1:12" ht="27.95" customHeight="1">
      <c r="A221" s="898"/>
      <c r="B221" s="110" t="s">
        <v>194</v>
      </c>
      <c r="C221" s="743">
        <v>6</v>
      </c>
      <c r="D221" s="760" t="s">
        <v>534</v>
      </c>
      <c r="E221" s="351" t="s">
        <v>44</v>
      </c>
      <c r="F221" s="352"/>
      <c r="G221" s="413"/>
      <c r="H221" s="247">
        <v>0.04</v>
      </c>
      <c r="I221" s="247">
        <v>0</v>
      </c>
      <c r="J221" s="247">
        <f>SUM(H221:I221)</f>
        <v>0.04</v>
      </c>
    </row>
    <row r="222" spans="1:12" ht="27.95" customHeight="1">
      <c r="A222" s="898"/>
      <c r="B222" s="110" t="s">
        <v>195</v>
      </c>
      <c r="C222" s="746">
        <v>5</v>
      </c>
      <c r="D222" s="760" t="s">
        <v>534</v>
      </c>
      <c r="E222" s="351"/>
      <c r="F222" s="352"/>
      <c r="G222" s="413"/>
      <c r="H222" s="247">
        <v>0.03</v>
      </c>
      <c r="I222" s="247">
        <v>0</v>
      </c>
      <c r="J222" s="247">
        <f t="shared" ref="J222:J224" si="41">SUM(H222:I222)</f>
        <v>0.03</v>
      </c>
    </row>
    <row r="223" spans="1:12" ht="27.95" customHeight="1">
      <c r="A223" s="898"/>
      <c r="B223" s="110" t="s">
        <v>162</v>
      </c>
      <c r="C223" s="743">
        <v>6</v>
      </c>
      <c r="D223" s="760" t="s">
        <v>534</v>
      </c>
      <c r="E223" s="363"/>
      <c r="F223" s="297"/>
      <c r="G223" s="413"/>
      <c r="H223" s="247">
        <v>0.12</v>
      </c>
      <c r="I223" s="247">
        <v>0</v>
      </c>
      <c r="J223" s="247">
        <f t="shared" si="41"/>
        <v>0.12</v>
      </c>
    </row>
    <row r="224" spans="1:12" ht="27.95" customHeight="1">
      <c r="A224" s="898"/>
      <c r="B224" s="110" t="s">
        <v>197</v>
      </c>
      <c r="C224" s="109">
        <f>C221+C222+C223</f>
        <v>17</v>
      </c>
      <c r="D224" s="760" t="s">
        <v>534</v>
      </c>
      <c r="E224" s="749"/>
      <c r="F224" s="297"/>
      <c r="G224" s="717"/>
      <c r="H224" s="247">
        <f>SUM(H221:H223)</f>
        <v>0.19</v>
      </c>
      <c r="I224" s="247">
        <f t="shared" ref="I224" si="42">SUM(I221:I223)</f>
        <v>0</v>
      </c>
      <c r="J224" s="247">
        <f t="shared" si="41"/>
        <v>0.19</v>
      </c>
    </row>
    <row r="225" spans="1:17" ht="27.95" customHeight="1">
      <c r="A225" s="165"/>
      <c r="B225" s="110"/>
      <c r="C225" s="755"/>
      <c r="D225" s="1932"/>
      <c r="E225" s="749"/>
      <c r="F225" s="297"/>
      <c r="G225" s="749"/>
      <c r="H225" s="1020"/>
      <c r="I225" s="1021"/>
      <c r="J225" s="999"/>
    </row>
    <row r="226" spans="1:17" ht="27.95" customHeight="1">
      <c r="A226" s="775"/>
      <c r="B226" s="2559" t="s">
        <v>1312</v>
      </c>
      <c r="C226" s="2560"/>
      <c r="D226" s="2560"/>
      <c r="E226" s="351" t="s">
        <v>24</v>
      </c>
      <c r="F226" s="351" t="s">
        <v>43</v>
      </c>
      <c r="G226" s="351" t="s">
        <v>44</v>
      </c>
      <c r="H226" s="999"/>
      <c r="I226" s="999"/>
      <c r="J226" s="999"/>
    </row>
    <row r="227" spans="1:17" ht="27.95" customHeight="1">
      <c r="A227" s="161"/>
      <c r="B227" s="1926" t="s">
        <v>558</v>
      </c>
      <c r="C227" s="1927"/>
      <c r="D227" s="1927"/>
      <c r="E227" s="351" t="s">
        <v>45</v>
      </c>
      <c r="F227" s="351"/>
      <c r="G227" s="333" t="s">
        <v>46</v>
      </c>
      <c r="H227" s="999"/>
      <c r="I227" s="999"/>
      <c r="J227" s="999"/>
    </row>
    <row r="228" spans="1:17" ht="27.95" customHeight="1">
      <c r="A228" s="161"/>
      <c r="B228" s="110" t="s">
        <v>194</v>
      </c>
      <c r="C228" s="764">
        <v>1</v>
      </c>
      <c r="D228" s="760"/>
      <c r="E228" s="351" t="s">
        <v>44</v>
      </c>
      <c r="F228" s="352"/>
      <c r="G228" s="192"/>
      <c r="H228" s="247">
        <v>0</v>
      </c>
      <c r="I228" s="247">
        <v>0</v>
      </c>
      <c r="J228" s="247">
        <f>SUM(H228:I228)</f>
        <v>0</v>
      </c>
      <c r="K228" s="801" t="s">
        <v>535</v>
      </c>
      <c r="L228" s="799"/>
      <c r="M228" s="799"/>
      <c r="N228" s="799"/>
      <c r="O228" s="799"/>
      <c r="P228" s="799"/>
      <c r="Q228" s="799"/>
    </row>
    <row r="229" spans="1:17" ht="27.95" customHeight="1">
      <c r="A229" s="161"/>
      <c r="B229" s="110" t="s">
        <v>195</v>
      </c>
      <c r="C229" s="764">
        <v>1</v>
      </c>
      <c r="D229" s="776"/>
      <c r="E229" s="372"/>
      <c r="F229" s="352"/>
      <c r="G229" s="352"/>
      <c r="H229" s="247">
        <v>0</v>
      </c>
      <c r="I229" s="247">
        <v>0</v>
      </c>
      <c r="J229" s="247">
        <f t="shared" ref="J229:J231" si="43">SUM(H229:I229)</f>
        <v>0</v>
      </c>
      <c r="K229" s="801" t="s">
        <v>535</v>
      </c>
      <c r="L229" s="799"/>
      <c r="M229" s="799"/>
      <c r="N229" s="799"/>
      <c r="O229" s="799"/>
      <c r="P229" s="799"/>
      <c r="Q229" s="799"/>
    </row>
    <row r="230" spans="1:17" ht="27.95" customHeight="1">
      <c r="A230" s="161"/>
      <c r="B230" s="110" t="s">
        <v>126</v>
      </c>
      <c r="C230" s="764">
        <v>1</v>
      </c>
      <c r="D230" s="760"/>
      <c r="E230" s="194"/>
      <c r="F230" s="194"/>
      <c r="G230" s="194"/>
      <c r="H230" s="247">
        <v>0</v>
      </c>
      <c r="I230" s="247">
        <v>0</v>
      </c>
      <c r="J230" s="247">
        <f t="shared" si="43"/>
        <v>0</v>
      </c>
      <c r="K230" s="801" t="s">
        <v>535</v>
      </c>
      <c r="L230" s="799"/>
      <c r="M230" s="799"/>
      <c r="N230" s="799"/>
      <c r="O230" s="799"/>
      <c r="P230" s="799"/>
      <c r="Q230" s="799"/>
    </row>
    <row r="231" spans="1:17" ht="27.95" customHeight="1">
      <c r="A231" s="161"/>
      <c r="B231" s="108" t="s">
        <v>197</v>
      </c>
      <c r="C231" s="764">
        <v>1</v>
      </c>
      <c r="D231" s="760"/>
      <c r="E231" s="194"/>
      <c r="F231" s="194"/>
      <c r="G231" s="194"/>
      <c r="H231" s="247">
        <f>SUM(H228:H230)</f>
        <v>0</v>
      </c>
      <c r="I231" s="247">
        <f t="shared" ref="I231" si="44">SUM(I228:I230)</f>
        <v>0</v>
      </c>
      <c r="J231" s="247">
        <f t="shared" si="43"/>
        <v>0</v>
      </c>
      <c r="K231" s="801" t="s">
        <v>535</v>
      </c>
      <c r="L231" s="799"/>
      <c r="M231" s="799"/>
      <c r="N231" s="799"/>
      <c r="O231" s="799"/>
      <c r="P231" s="799"/>
      <c r="Q231" s="799"/>
    </row>
    <row r="232" spans="1:17" ht="27.95" customHeight="1">
      <c r="A232" s="161"/>
      <c r="B232" s="108"/>
      <c r="C232" s="764"/>
      <c r="D232" s="760"/>
      <c r="E232" s="194"/>
      <c r="F232" s="194"/>
      <c r="G232" s="194"/>
      <c r="H232" s="247"/>
      <c r="I232" s="247"/>
      <c r="J232" s="247"/>
      <c r="K232" s="778"/>
    </row>
    <row r="233" spans="1:17" ht="27.95" customHeight="1">
      <c r="A233" s="646"/>
      <c r="B233" s="2559" t="s">
        <v>1261</v>
      </c>
      <c r="C233" s="2560"/>
      <c r="D233" s="2560"/>
      <c r="E233" s="351" t="s">
        <v>24</v>
      </c>
      <c r="F233" s="351" t="s">
        <v>43</v>
      </c>
      <c r="G233" s="351" t="s">
        <v>44</v>
      </c>
      <c r="H233" s="999"/>
      <c r="I233" s="999"/>
      <c r="J233" s="999"/>
    </row>
    <row r="234" spans="1:17" ht="27.95" customHeight="1">
      <c r="A234" s="901"/>
      <c r="B234" s="110" t="s">
        <v>60</v>
      </c>
      <c r="C234" s="746">
        <v>74</v>
      </c>
      <c r="D234" s="765" t="s">
        <v>155</v>
      </c>
      <c r="E234" s="351" t="s">
        <v>45</v>
      </c>
      <c r="F234" s="352"/>
      <c r="G234" s="333" t="s">
        <v>46</v>
      </c>
      <c r="H234" s="247">
        <v>0</v>
      </c>
      <c r="I234" s="247">
        <v>0</v>
      </c>
      <c r="J234" s="247">
        <f>SUM(H234:I234)</f>
        <v>0</v>
      </c>
    </row>
    <row r="235" spans="1:17" ht="27.95" customHeight="1">
      <c r="A235" s="901"/>
      <c r="B235" s="110" t="s">
        <v>264</v>
      </c>
      <c r="C235" s="746">
        <v>50</v>
      </c>
      <c r="D235" s="765" t="s">
        <v>155</v>
      </c>
      <c r="E235" s="351" t="s">
        <v>44</v>
      </c>
      <c r="F235" s="352"/>
      <c r="G235" s="352"/>
      <c r="H235" s="247">
        <v>0</v>
      </c>
      <c r="I235" s="247">
        <v>0</v>
      </c>
      <c r="J235" s="247">
        <f t="shared" ref="J235:J237" si="45">SUM(H235:I235)</f>
        <v>0</v>
      </c>
    </row>
    <row r="236" spans="1:17" ht="27.95" customHeight="1">
      <c r="A236" s="901"/>
      <c r="B236" s="110" t="s">
        <v>245</v>
      </c>
      <c r="C236" s="746">
        <v>100</v>
      </c>
      <c r="D236" s="765" t="s">
        <v>155</v>
      </c>
      <c r="E236" s="440"/>
      <c r="F236" s="440"/>
      <c r="G236" s="440"/>
      <c r="H236" s="247">
        <v>0</v>
      </c>
      <c r="I236" s="247">
        <v>0</v>
      </c>
      <c r="J236" s="247">
        <f t="shared" si="45"/>
        <v>0</v>
      </c>
    </row>
    <row r="237" spans="1:17" ht="27.95" customHeight="1">
      <c r="A237" s="901"/>
      <c r="B237" s="108" t="s">
        <v>62</v>
      </c>
      <c r="C237" s="109">
        <f>C234+C235+C236</f>
        <v>224</v>
      </c>
      <c r="D237" s="765" t="s">
        <v>155</v>
      </c>
      <c r="E237" s="440"/>
      <c r="F237" s="440"/>
      <c r="G237" s="440"/>
      <c r="H237" s="247">
        <f>SUM(H234:H236)</f>
        <v>0</v>
      </c>
      <c r="I237" s="247">
        <f t="shared" ref="I237" si="46">SUM(I234:I236)</f>
        <v>0</v>
      </c>
      <c r="J237" s="247">
        <f t="shared" si="45"/>
        <v>0</v>
      </c>
    </row>
    <row r="238" spans="1:17" ht="27.95" customHeight="1">
      <c r="A238" s="140"/>
      <c r="B238" s="166"/>
      <c r="C238" s="141"/>
      <c r="D238" s="824"/>
      <c r="E238" s="440"/>
      <c r="F238" s="440"/>
      <c r="G238" s="440"/>
      <c r="H238" s="999"/>
      <c r="I238" s="999"/>
      <c r="J238" s="999"/>
    </row>
    <row r="239" spans="1:17" ht="27.95" customHeight="1">
      <c r="A239" s="140"/>
      <c r="B239" s="166"/>
      <c r="C239" s="141"/>
      <c r="D239" s="824"/>
      <c r="E239" s="440"/>
      <c r="F239" s="440"/>
      <c r="G239" s="440"/>
      <c r="H239" s="999"/>
      <c r="I239" s="999"/>
      <c r="J239" s="999"/>
    </row>
    <row r="240" spans="1:17" ht="27.95" customHeight="1">
      <c r="A240" s="2218"/>
      <c r="B240" s="2219"/>
      <c r="C240" s="2220"/>
      <c r="D240" s="2221"/>
      <c r="E240" s="2222"/>
      <c r="F240" s="2222"/>
      <c r="G240" s="2222"/>
      <c r="H240" s="1022"/>
      <c r="I240" s="1022"/>
      <c r="J240" s="1022"/>
    </row>
    <row r="241" spans="1:15" ht="27.95" customHeight="1">
      <c r="A241" s="2175" t="s">
        <v>1258</v>
      </c>
      <c r="B241" s="2561" t="s">
        <v>1262</v>
      </c>
      <c r="C241" s="2562"/>
      <c r="D241" s="2562"/>
      <c r="E241" s="348" t="s">
        <v>24</v>
      </c>
      <c r="F241" s="348" t="s">
        <v>43</v>
      </c>
      <c r="G241" s="348" t="s">
        <v>44</v>
      </c>
      <c r="H241" s="2186"/>
      <c r="I241" s="2186"/>
      <c r="J241" s="2186"/>
    </row>
    <row r="242" spans="1:15" ht="27.95" customHeight="1">
      <c r="A242" s="34"/>
      <c r="B242" s="1926" t="s">
        <v>536</v>
      </c>
      <c r="C242" s="1927"/>
      <c r="D242" s="1927"/>
      <c r="E242" s="351" t="s">
        <v>45</v>
      </c>
      <c r="F242" s="352"/>
      <c r="G242" s="333" t="s">
        <v>46</v>
      </c>
      <c r="H242" s="999"/>
      <c r="I242" s="999"/>
      <c r="J242" s="999"/>
    </row>
    <row r="243" spans="1:15" ht="27.95" customHeight="1">
      <c r="A243" s="34"/>
      <c r="B243" s="110" t="s">
        <v>194</v>
      </c>
      <c r="C243" s="764">
        <v>1</v>
      </c>
      <c r="D243" s="779"/>
      <c r="E243" s="351" t="s">
        <v>44</v>
      </c>
      <c r="F243" s="352"/>
      <c r="G243" s="413"/>
      <c r="H243" s="247">
        <v>0.02</v>
      </c>
      <c r="I243" s="247">
        <v>0</v>
      </c>
      <c r="J243" s="247">
        <f>SUM(H243:I243)</f>
        <v>0.02</v>
      </c>
      <c r="K243" s="800" t="s">
        <v>537</v>
      </c>
      <c r="L243" s="799"/>
      <c r="M243" s="799"/>
      <c r="N243" s="799"/>
      <c r="O243" s="799"/>
    </row>
    <row r="244" spans="1:15" ht="27.95" customHeight="1">
      <c r="A244" s="34"/>
      <c r="B244" s="110" t="s">
        <v>195</v>
      </c>
      <c r="C244" s="764">
        <v>1</v>
      </c>
      <c r="D244" s="779"/>
      <c r="E244" s="440"/>
      <c r="F244" s="440"/>
      <c r="G244" s="413"/>
      <c r="H244" s="247">
        <v>0.03</v>
      </c>
      <c r="I244" s="247">
        <v>0</v>
      </c>
      <c r="J244" s="247">
        <f t="shared" ref="J244:J246" si="47">SUM(H244:I244)</f>
        <v>0.03</v>
      </c>
      <c r="K244" s="800" t="s">
        <v>537</v>
      </c>
      <c r="L244" s="799"/>
      <c r="M244" s="799"/>
      <c r="N244" s="799"/>
      <c r="O244" s="799"/>
    </row>
    <row r="245" spans="1:15" ht="27.95" customHeight="1">
      <c r="A245" s="34"/>
      <c r="B245" s="110" t="s">
        <v>162</v>
      </c>
      <c r="C245" s="764">
        <v>1</v>
      </c>
      <c r="D245" s="779"/>
      <c r="E245" s="440"/>
      <c r="F245" s="440"/>
      <c r="G245" s="413"/>
      <c r="H245" s="247">
        <v>0.02</v>
      </c>
      <c r="I245" s="247">
        <v>0</v>
      </c>
      <c r="J245" s="247">
        <f t="shared" si="47"/>
        <v>0.02</v>
      </c>
      <c r="K245" s="800" t="s">
        <v>537</v>
      </c>
      <c r="L245" s="799"/>
      <c r="M245" s="799"/>
      <c r="N245" s="799"/>
      <c r="O245" s="799"/>
    </row>
    <row r="246" spans="1:15" ht="27.95" customHeight="1">
      <c r="A246" s="34"/>
      <c r="B246" s="108" t="s">
        <v>197</v>
      </c>
      <c r="C246" s="764">
        <v>1</v>
      </c>
      <c r="D246" s="780"/>
      <c r="E246" s="440"/>
      <c r="F246" s="440"/>
      <c r="G246" s="717"/>
      <c r="H246" s="247">
        <f>SUM(H243:H245)</f>
        <v>7.0000000000000007E-2</v>
      </c>
      <c r="I246" s="247">
        <f t="shared" ref="I246" si="48">SUM(I243:I245)</f>
        <v>0</v>
      </c>
      <c r="J246" s="247">
        <f t="shared" si="47"/>
        <v>7.0000000000000007E-2</v>
      </c>
      <c r="K246" s="800" t="s">
        <v>537</v>
      </c>
      <c r="L246" s="799"/>
      <c r="M246" s="799"/>
      <c r="N246" s="799"/>
      <c r="O246" s="799"/>
    </row>
    <row r="247" spans="1:15" ht="27.95" customHeight="1">
      <c r="A247" s="34"/>
      <c r="B247" s="108"/>
      <c r="C247" s="30"/>
      <c r="D247" s="780"/>
      <c r="E247" s="440"/>
      <c r="F247" s="440"/>
      <c r="G247" s="440"/>
      <c r="H247" s="999"/>
      <c r="I247" s="999"/>
      <c r="J247" s="999"/>
    </row>
    <row r="248" spans="1:15" ht="27.95" customHeight="1">
      <c r="A248" s="646"/>
      <c r="B248" s="2557" t="s">
        <v>1263</v>
      </c>
      <c r="C248" s="2558"/>
      <c r="D248" s="2558"/>
      <c r="E248" s="351" t="s">
        <v>24</v>
      </c>
      <c r="F248" s="351" t="s">
        <v>43</v>
      </c>
      <c r="G248" s="351" t="s">
        <v>44</v>
      </c>
      <c r="H248" s="1025"/>
      <c r="I248" s="999"/>
      <c r="J248" s="999"/>
    </row>
    <row r="249" spans="1:15" ht="27.95" customHeight="1">
      <c r="A249" s="34"/>
      <c r="B249" s="1924" t="s">
        <v>559</v>
      </c>
      <c r="C249" s="1925"/>
      <c r="D249" s="1925"/>
      <c r="E249" s="351" t="s">
        <v>45</v>
      </c>
      <c r="F249" s="352"/>
      <c r="G249" s="333" t="s">
        <v>46</v>
      </c>
      <c r="H249" s="1025"/>
      <c r="I249" s="999"/>
      <c r="J249" s="999"/>
    </row>
    <row r="250" spans="1:15" ht="27.95" customHeight="1">
      <c r="A250" s="34"/>
      <c r="B250" s="1926" t="s">
        <v>572</v>
      </c>
      <c r="C250" s="1927"/>
      <c r="D250" s="825"/>
      <c r="E250" s="351" t="s">
        <v>44</v>
      </c>
      <c r="F250" s="352"/>
      <c r="G250" s="192"/>
      <c r="H250" s="1025"/>
      <c r="I250" s="999"/>
      <c r="J250" s="999"/>
    </row>
    <row r="251" spans="1:15" ht="27.95" customHeight="1">
      <c r="A251" s="34"/>
      <c r="B251" s="110" t="s">
        <v>194</v>
      </c>
      <c r="C251" s="781">
        <v>42</v>
      </c>
      <c r="D251" s="782" t="s">
        <v>281</v>
      </c>
      <c r="E251" s="351"/>
      <c r="F251" s="352"/>
      <c r="G251" s="413"/>
      <c r="H251" s="247">
        <v>0.185</v>
      </c>
      <c r="I251" s="247">
        <v>0</v>
      </c>
      <c r="J251" s="247">
        <f>SUM(H251:I251)</f>
        <v>0.185</v>
      </c>
      <c r="L251" s="863"/>
    </row>
    <row r="252" spans="1:15" ht="27.95" customHeight="1">
      <c r="A252" s="34"/>
      <c r="B252" s="110" t="s">
        <v>195</v>
      </c>
      <c r="C252" s="781">
        <v>41</v>
      </c>
      <c r="D252" s="782" t="s">
        <v>281</v>
      </c>
      <c r="E252" s="440"/>
      <c r="F252" s="440"/>
      <c r="G252" s="413"/>
      <c r="H252" s="247">
        <v>0.26400000000000001</v>
      </c>
      <c r="I252" s="247">
        <v>0</v>
      </c>
      <c r="J252" s="247">
        <f t="shared" ref="J252:J254" si="49">SUM(H252:I252)</f>
        <v>0.26400000000000001</v>
      </c>
      <c r="L252" s="863"/>
    </row>
    <row r="253" spans="1:15" ht="27.95" customHeight="1">
      <c r="A253" s="34"/>
      <c r="B253" s="110" t="s">
        <v>162</v>
      </c>
      <c r="C253" s="781">
        <v>46</v>
      </c>
      <c r="D253" s="782" t="s">
        <v>281</v>
      </c>
      <c r="E253" s="440"/>
      <c r="F253" s="440"/>
      <c r="G253" s="413"/>
      <c r="H253" s="247">
        <v>9.1999999999999998E-2</v>
      </c>
      <c r="I253" s="247">
        <v>0</v>
      </c>
      <c r="J253" s="247">
        <f t="shared" si="49"/>
        <v>9.1999999999999998E-2</v>
      </c>
      <c r="L253" s="863"/>
    </row>
    <row r="254" spans="1:15" ht="27.95" customHeight="1">
      <c r="A254" s="34"/>
      <c r="B254" s="108" t="s">
        <v>197</v>
      </c>
      <c r="C254" s="781">
        <v>129</v>
      </c>
      <c r="D254" s="782" t="s">
        <v>281</v>
      </c>
      <c r="E254" s="440"/>
      <c r="F254" s="440"/>
      <c r="G254" s="717"/>
      <c r="H254" s="247">
        <f>SUM(H251:H253)</f>
        <v>0.54100000000000004</v>
      </c>
      <c r="I254" s="247">
        <f t="shared" ref="I254" si="50">SUM(I251:I253)</f>
        <v>0</v>
      </c>
      <c r="J254" s="247">
        <f t="shared" si="49"/>
        <v>0.54100000000000004</v>
      </c>
      <c r="L254" s="863"/>
    </row>
    <row r="255" spans="1:15" ht="27.95" customHeight="1">
      <c r="A255" s="34"/>
      <c r="B255" s="108"/>
      <c r="C255" s="781"/>
      <c r="D255" s="782"/>
      <c r="E255" s="440"/>
      <c r="F255" s="440"/>
      <c r="G255" s="717"/>
      <c r="H255" s="247"/>
      <c r="I255" s="247"/>
      <c r="J255" s="247"/>
    </row>
    <row r="256" spans="1:15" ht="27.95" customHeight="1">
      <c r="A256" s="34"/>
      <c r="B256" s="2557" t="s">
        <v>1264</v>
      </c>
      <c r="C256" s="2558"/>
      <c r="D256" s="2558"/>
      <c r="E256" s="351" t="s">
        <v>24</v>
      </c>
      <c r="F256" s="351" t="s">
        <v>43</v>
      </c>
      <c r="G256" s="351" t="s">
        <v>44</v>
      </c>
      <c r="H256" s="1025"/>
      <c r="I256" s="999"/>
      <c r="J256" s="999"/>
      <c r="L256" s="34" t="s">
        <v>1224</v>
      </c>
    </row>
    <row r="257" spans="1:18" ht="27.95" customHeight="1">
      <c r="A257" s="34"/>
      <c r="B257" s="1924" t="s">
        <v>1265</v>
      </c>
      <c r="C257" s="826"/>
      <c r="D257" s="827"/>
      <c r="E257" s="351" t="s">
        <v>45</v>
      </c>
      <c r="F257" s="352"/>
      <c r="G257" s="333" t="s">
        <v>46</v>
      </c>
      <c r="H257" s="1025"/>
      <c r="I257" s="999"/>
      <c r="J257" s="999"/>
    </row>
    <row r="258" spans="1:18" ht="27.95" customHeight="1">
      <c r="A258" s="34"/>
      <c r="B258" s="110" t="s">
        <v>194</v>
      </c>
      <c r="C258" s="1801">
        <v>1500</v>
      </c>
      <c r="D258" s="782" t="s">
        <v>538</v>
      </c>
      <c r="E258" s="351" t="s">
        <v>44</v>
      </c>
      <c r="F258" s="352"/>
      <c r="G258" s="413"/>
      <c r="H258" s="247">
        <v>1.2999999999999999E-2</v>
      </c>
      <c r="I258" s="247">
        <v>1.2E-2</v>
      </c>
      <c r="J258" s="247">
        <f>SUM(H258:I258)</f>
        <v>2.5000000000000001E-2</v>
      </c>
      <c r="L258" s="863"/>
    </row>
    <row r="259" spans="1:18" ht="27.95" customHeight="1">
      <c r="A259" s="34"/>
      <c r="B259" s="110" t="s">
        <v>195</v>
      </c>
      <c r="C259" s="1262">
        <v>1500</v>
      </c>
      <c r="D259" s="782" t="s">
        <v>538</v>
      </c>
      <c r="E259" s="440"/>
      <c r="F259" s="440"/>
      <c r="G259" s="413"/>
      <c r="H259" s="247">
        <v>0</v>
      </c>
      <c r="I259" s="247">
        <v>1.2E-2</v>
      </c>
      <c r="J259" s="247">
        <f t="shared" ref="J259:J261" si="51">SUM(H259:I259)</f>
        <v>1.2E-2</v>
      </c>
      <c r="L259" s="863"/>
    </row>
    <row r="260" spans="1:18" ht="27.95" customHeight="1">
      <c r="A260" s="34"/>
      <c r="B260" s="110" t="s">
        <v>162</v>
      </c>
      <c r="C260" s="1801">
        <v>1500</v>
      </c>
      <c r="D260" s="782" t="s">
        <v>538</v>
      </c>
      <c r="E260" s="440"/>
      <c r="F260" s="440"/>
      <c r="G260" s="413"/>
      <c r="H260" s="247">
        <v>0</v>
      </c>
      <c r="I260" s="247">
        <v>1.2E-2</v>
      </c>
      <c r="J260" s="247">
        <f t="shared" si="51"/>
        <v>1.2E-2</v>
      </c>
      <c r="L260" s="863"/>
    </row>
    <row r="261" spans="1:18" ht="27.95" customHeight="1">
      <c r="A261" s="34"/>
      <c r="B261" s="108" t="s">
        <v>197</v>
      </c>
      <c r="C261" s="1262">
        <f>SUM(C258:C260)</f>
        <v>4500</v>
      </c>
      <c r="D261" s="782" t="s">
        <v>538</v>
      </c>
      <c r="E261" s="440"/>
      <c r="F261" s="440"/>
      <c r="G261" s="717"/>
      <c r="H261" s="247">
        <f>SUM(H258:H260)</f>
        <v>1.2999999999999999E-2</v>
      </c>
      <c r="I261" s="247">
        <f t="shared" ref="I261" si="52">SUM(I258:I260)</f>
        <v>3.6000000000000004E-2</v>
      </c>
      <c r="J261" s="247">
        <f t="shared" si="51"/>
        <v>4.9000000000000002E-2</v>
      </c>
      <c r="L261" s="863"/>
    </row>
    <row r="262" spans="1:18" ht="27.95" customHeight="1">
      <c r="A262" s="14"/>
      <c r="B262" s="108"/>
      <c r="C262" s="1806"/>
      <c r="D262" s="782"/>
      <c r="E262" s="440"/>
      <c r="F262" s="440"/>
      <c r="G262" s="717"/>
      <c r="H262" s="247"/>
      <c r="I262" s="247"/>
      <c r="J262" s="247"/>
    </row>
    <row r="263" spans="1:18" ht="27.95" customHeight="1">
      <c r="A263" s="646"/>
      <c r="B263" s="1924" t="s">
        <v>1266</v>
      </c>
      <c r="C263" s="779"/>
      <c r="D263" s="1807"/>
      <c r="E263" s="351" t="s">
        <v>24</v>
      </c>
      <c r="F263" s="351" t="s">
        <v>43</v>
      </c>
      <c r="G263" s="351" t="s">
        <v>44</v>
      </c>
      <c r="H263" s="247"/>
      <c r="I263" s="247"/>
      <c r="J263" s="247"/>
    </row>
    <row r="264" spans="1:18" ht="27.95" customHeight="1">
      <c r="A264" s="34"/>
      <c r="B264" s="110" t="s">
        <v>194</v>
      </c>
      <c r="C264" s="1801">
        <v>1500</v>
      </c>
      <c r="D264" s="782" t="s">
        <v>538</v>
      </c>
      <c r="E264" s="351" t="s">
        <v>45</v>
      </c>
      <c r="F264" s="352"/>
      <c r="G264" s="333" t="s">
        <v>46</v>
      </c>
      <c r="H264" s="247">
        <v>1.2999999999999999E-2</v>
      </c>
      <c r="I264" s="247">
        <v>2.4E-2</v>
      </c>
      <c r="J264" s="247">
        <f>SUM(H264:I264)</f>
        <v>3.6999999999999998E-2</v>
      </c>
      <c r="L264" s="863"/>
    </row>
    <row r="265" spans="1:18" ht="27.95" customHeight="1">
      <c r="A265" s="34"/>
      <c r="B265" s="110" t="s">
        <v>195</v>
      </c>
      <c r="C265" s="1261">
        <v>1500</v>
      </c>
      <c r="D265" s="782" t="s">
        <v>538</v>
      </c>
      <c r="E265" s="351" t="s">
        <v>44</v>
      </c>
      <c r="F265" s="352"/>
      <c r="G265" s="413"/>
      <c r="H265" s="247">
        <v>0</v>
      </c>
      <c r="I265" s="247">
        <v>1.2E-2</v>
      </c>
      <c r="J265" s="247">
        <f t="shared" ref="J265:J267" si="53">SUM(H265:I265)</f>
        <v>1.2E-2</v>
      </c>
      <c r="L265" s="863"/>
    </row>
    <row r="266" spans="1:18" ht="27.95" customHeight="1">
      <c r="A266" s="34"/>
      <c r="B266" s="110" t="s">
        <v>162</v>
      </c>
      <c r="C266" s="1261">
        <v>1800</v>
      </c>
      <c r="D266" s="782" t="s">
        <v>538</v>
      </c>
      <c r="E266" s="440"/>
      <c r="F266" s="440"/>
      <c r="G266" s="413"/>
      <c r="H266" s="247">
        <v>0</v>
      </c>
      <c r="I266" s="247">
        <v>2.4E-2</v>
      </c>
      <c r="J266" s="247">
        <f t="shared" si="53"/>
        <v>2.4E-2</v>
      </c>
      <c r="L266" s="863"/>
    </row>
    <row r="267" spans="1:18" ht="27.95" customHeight="1">
      <c r="A267" s="34"/>
      <c r="B267" s="108" t="s">
        <v>197</v>
      </c>
      <c r="C267" s="1261">
        <f>SUM(C264:C266)</f>
        <v>4800</v>
      </c>
      <c r="D267" s="782" t="s">
        <v>538</v>
      </c>
      <c r="E267" s="440"/>
      <c r="F267" s="440"/>
      <c r="G267" s="717"/>
      <c r="H267" s="247">
        <f>SUM(H264:H266)</f>
        <v>1.2999999999999999E-2</v>
      </c>
      <c r="I267" s="247">
        <f t="shared" ref="I267" si="54">SUM(I264:I266)</f>
        <v>6.0000000000000005E-2</v>
      </c>
      <c r="J267" s="247">
        <f t="shared" si="53"/>
        <v>7.3000000000000009E-2</v>
      </c>
      <c r="L267" s="863"/>
    </row>
    <row r="268" spans="1:18" ht="27.95" customHeight="1">
      <c r="A268" s="34"/>
      <c r="B268" s="108"/>
      <c r="C268" s="781"/>
      <c r="D268" s="784"/>
      <c r="E268" s="440"/>
      <c r="F268" s="440"/>
      <c r="G268" s="440"/>
      <c r="H268" s="247"/>
      <c r="I268" s="247"/>
      <c r="J268" s="247"/>
    </row>
    <row r="269" spans="1:18" ht="27.95" customHeight="1">
      <c r="A269" s="34"/>
      <c r="B269" s="108"/>
      <c r="C269" s="781"/>
      <c r="D269" s="784"/>
      <c r="E269" s="440"/>
      <c r="F269" s="440"/>
      <c r="G269" s="440"/>
      <c r="H269" s="247"/>
      <c r="I269" s="247"/>
      <c r="J269" s="247"/>
    </row>
    <row r="270" spans="1:18" ht="27.95" customHeight="1">
      <c r="A270" s="38"/>
      <c r="B270" s="2208"/>
      <c r="C270" s="2223"/>
      <c r="D270" s="2224"/>
      <c r="E270" s="2222"/>
      <c r="F270" s="2222"/>
      <c r="G270" s="2222"/>
      <c r="H270" s="442"/>
      <c r="I270" s="442"/>
      <c r="J270" s="442"/>
    </row>
    <row r="271" spans="1:18" ht="27.95" customHeight="1">
      <c r="A271" s="2225" t="s">
        <v>1267</v>
      </c>
      <c r="B271" s="2226" t="s">
        <v>1268</v>
      </c>
      <c r="C271" s="2226"/>
      <c r="D271" s="2227"/>
      <c r="E271" s="20"/>
      <c r="F271" s="20"/>
      <c r="G271" s="20"/>
      <c r="H271" s="988"/>
      <c r="I271" s="988"/>
      <c r="J271" s="988"/>
      <c r="K271" s="48"/>
      <c r="L271" s="48"/>
      <c r="M271" s="48"/>
      <c r="N271" s="48"/>
      <c r="O271" s="48"/>
      <c r="P271" s="48"/>
      <c r="Q271" s="48"/>
      <c r="R271" s="48"/>
    </row>
    <row r="272" spans="1:18" ht="27.95" customHeight="1">
      <c r="A272" s="641"/>
      <c r="B272" s="829" t="s">
        <v>1269</v>
      </c>
      <c r="C272" s="828"/>
      <c r="D272" s="828"/>
      <c r="E272" s="392" t="s">
        <v>24</v>
      </c>
      <c r="F272" s="392" t="s">
        <v>43</v>
      </c>
      <c r="G272" s="392" t="s">
        <v>44</v>
      </c>
      <c r="H272" s="786"/>
      <c r="I272" s="786"/>
      <c r="J272" s="786"/>
      <c r="K272" s="48"/>
      <c r="L272" s="48"/>
      <c r="M272" s="48"/>
      <c r="N272" s="48"/>
      <c r="O272" s="48"/>
      <c r="P272" s="48"/>
      <c r="Q272" s="48"/>
      <c r="R272" s="48"/>
    </row>
    <row r="273" spans="1:18" ht="27.95" customHeight="1">
      <c r="A273" s="905"/>
      <c r="B273" s="787" t="s">
        <v>171</v>
      </c>
      <c r="C273" s="788">
        <v>9629</v>
      </c>
      <c r="D273" s="789" t="s">
        <v>497</v>
      </c>
      <c r="E273" s="392" t="s">
        <v>45</v>
      </c>
      <c r="F273" s="334"/>
      <c r="G273" s="333" t="s">
        <v>46</v>
      </c>
      <c r="H273" s="962">
        <v>10.244</v>
      </c>
      <c r="I273" s="786">
        <v>0</v>
      </c>
      <c r="J273" s="247">
        <f>SUM(H273:I273)</f>
        <v>10.244</v>
      </c>
      <c r="K273" s="48"/>
      <c r="L273" s="48"/>
      <c r="M273" s="48"/>
      <c r="N273" s="48"/>
      <c r="O273" s="48"/>
      <c r="P273" s="48"/>
      <c r="Q273" s="48"/>
      <c r="R273" s="48"/>
    </row>
    <row r="274" spans="1:18" ht="27.95" customHeight="1">
      <c r="A274" s="905"/>
      <c r="B274" s="787" t="s">
        <v>172</v>
      </c>
      <c r="C274" s="788">
        <v>9430</v>
      </c>
      <c r="D274" s="789" t="s">
        <v>497</v>
      </c>
      <c r="E274" s="392" t="s">
        <v>44</v>
      </c>
      <c r="F274" s="334"/>
      <c r="G274" s="413"/>
      <c r="H274" s="247">
        <v>10.372999999999999</v>
      </c>
      <c r="I274" s="786">
        <v>0</v>
      </c>
      <c r="J274" s="247">
        <f t="shared" ref="J274:J276" si="55">SUM(H274:I274)</f>
        <v>10.372999999999999</v>
      </c>
      <c r="K274" s="48"/>
      <c r="L274" s="48"/>
      <c r="M274" s="48"/>
      <c r="N274" s="48"/>
      <c r="O274" s="48"/>
      <c r="P274" s="48"/>
      <c r="Q274" s="48"/>
      <c r="R274" s="48"/>
    </row>
    <row r="275" spans="1:18" ht="27.95" customHeight="1">
      <c r="A275" s="905"/>
      <c r="B275" s="787" t="s">
        <v>115</v>
      </c>
      <c r="C275" s="788">
        <v>9762</v>
      </c>
      <c r="D275" s="789" t="s">
        <v>497</v>
      </c>
      <c r="E275" s="393"/>
      <c r="F275" s="393"/>
      <c r="G275" s="413"/>
      <c r="H275" s="247">
        <v>10.738</v>
      </c>
      <c r="I275" s="786">
        <v>0</v>
      </c>
      <c r="J275" s="247">
        <f t="shared" si="55"/>
        <v>10.738</v>
      </c>
      <c r="K275" s="48"/>
      <c r="L275" s="48"/>
      <c r="M275" s="48"/>
      <c r="N275" s="48"/>
      <c r="O275" s="48"/>
      <c r="P275" s="48"/>
      <c r="Q275" s="48"/>
      <c r="R275" s="48"/>
    </row>
    <row r="276" spans="1:18" ht="27.95" customHeight="1">
      <c r="A276" s="905"/>
      <c r="B276" s="787" t="s">
        <v>539</v>
      </c>
      <c r="C276" s="788">
        <f>C273+C274+C275</f>
        <v>28821</v>
      </c>
      <c r="D276" s="789" t="s">
        <v>497</v>
      </c>
      <c r="E276" s="393"/>
      <c r="F276" s="393"/>
      <c r="G276" s="717"/>
      <c r="H276" s="247">
        <f>SUM(H273:H275)</f>
        <v>31.354999999999997</v>
      </c>
      <c r="I276" s="247">
        <f t="shared" ref="I276" si="56">SUM(I273:I275)</f>
        <v>0</v>
      </c>
      <c r="J276" s="247">
        <f t="shared" si="55"/>
        <v>31.354999999999997</v>
      </c>
      <c r="K276" s="48"/>
      <c r="L276" s="48"/>
      <c r="M276" s="48"/>
      <c r="N276" s="48"/>
      <c r="O276" s="48"/>
      <c r="P276" s="48"/>
      <c r="Q276" s="48"/>
      <c r="R276" s="48"/>
    </row>
    <row r="277" spans="1:18" ht="27.95" customHeight="1">
      <c r="A277" s="414"/>
      <c r="B277" s="790"/>
      <c r="C277" s="785"/>
      <c r="D277" s="785"/>
      <c r="E277" s="21"/>
      <c r="F277" s="21"/>
      <c r="G277" s="21"/>
      <c r="H277" s="991"/>
      <c r="I277" s="991"/>
      <c r="J277" s="991"/>
      <c r="K277" s="48"/>
      <c r="L277" s="48"/>
      <c r="M277" s="48"/>
      <c r="N277" s="48"/>
      <c r="O277" s="48"/>
      <c r="P277" s="48"/>
      <c r="Q277" s="48"/>
      <c r="R277" s="48"/>
    </row>
    <row r="278" spans="1:18" ht="27.95" customHeight="1">
      <c r="A278" s="414"/>
      <c r="B278" s="829" t="s">
        <v>1270</v>
      </c>
      <c r="C278" s="828"/>
      <c r="D278" s="828"/>
      <c r="E278" s="392" t="s">
        <v>24</v>
      </c>
      <c r="F278" s="392" t="s">
        <v>43</v>
      </c>
      <c r="G278" s="392" t="s">
        <v>44</v>
      </c>
      <c r="H278" s="786"/>
      <c r="I278" s="786"/>
      <c r="J278" s="786"/>
      <c r="K278" s="48"/>
      <c r="L278" s="48"/>
      <c r="M278" s="48"/>
      <c r="N278" s="48"/>
      <c r="O278" s="48"/>
      <c r="P278" s="48"/>
      <c r="Q278" s="48"/>
      <c r="R278" s="48"/>
    </row>
    <row r="279" spans="1:18" ht="27.95" customHeight="1">
      <c r="A279" s="905"/>
      <c r="B279" s="787" t="s">
        <v>171</v>
      </c>
      <c r="C279" s="1802">
        <v>3053</v>
      </c>
      <c r="D279" s="585" t="s">
        <v>497</v>
      </c>
      <c r="E279" s="392" t="s">
        <v>45</v>
      </c>
      <c r="F279" s="334"/>
      <c r="G279" s="333" t="s">
        <v>46</v>
      </c>
      <c r="H279" s="962">
        <v>1.524</v>
      </c>
      <c r="I279" s="786">
        <v>0</v>
      </c>
      <c r="J279" s="247">
        <f>SUM(H279:I279)</f>
        <v>1.524</v>
      </c>
      <c r="K279" s="48"/>
      <c r="L279" s="48"/>
      <c r="M279" s="48"/>
      <c r="N279" s="48"/>
      <c r="O279" s="48"/>
      <c r="P279" s="48"/>
      <c r="Q279" s="48"/>
      <c r="R279" s="48"/>
    </row>
    <row r="280" spans="1:18" ht="27.95" customHeight="1">
      <c r="A280" s="905"/>
      <c r="B280" s="787" t="s">
        <v>227</v>
      </c>
      <c r="C280" s="788">
        <v>4320</v>
      </c>
      <c r="D280" s="585" t="s">
        <v>497</v>
      </c>
      <c r="E280" s="392" t="s">
        <v>44</v>
      </c>
      <c r="F280" s="334"/>
      <c r="G280" s="413"/>
      <c r="H280" s="247">
        <v>2.5920000000000001</v>
      </c>
      <c r="I280" s="786">
        <v>0</v>
      </c>
      <c r="J280" s="247">
        <f t="shared" ref="J280:J282" si="57">SUM(H280:I280)</f>
        <v>2.5920000000000001</v>
      </c>
      <c r="K280" s="48"/>
      <c r="L280" s="48"/>
      <c r="M280" s="48"/>
      <c r="N280" s="48"/>
      <c r="O280" s="48"/>
      <c r="P280" s="48"/>
      <c r="Q280" s="48"/>
      <c r="R280" s="48"/>
    </row>
    <row r="281" spans="1:18" ht="27.95" customHeight="1">
      <c r="A281" s="905"/>
      <c r="B281" s="787" t="s">
        <v>356</v>
      </c>
      <c r="C281" s="788">
        <v>3168</v>
      </c>
      <c r="D281" s="585" t="s">
        <v>497</v>
      </c>
      <c r="E281" s="393"/>
      <c r="F281" s="393"/>
      <c r="G281" s="413"/>
      <c r="H281" s="247">
        <v>1.901</v>
      </c>
      <c r="I281" s="786">
        <v>0</v>
      </c>
      <c r="J281" s="247">
        <f t="shared" si="57"/>
        <v>1.901</v>
      </c>
      <c r="K281" s="48"/>
      <c r="L281" s="48"/>
      <c r="M281" s="48"/>
      <c r="N281" s="48"/>
      <c r="O281" s="48"/>
      <c r="P281" s="48"/>
      <c r="Q281" s="48"/>
      <c r="R281" s="48"/>
    </row>
    <row r="282" spans="1:18" ht="27.95" customHeight="1">
      <c r="A282" s="905"/>
      <c r="B282" s="787" t="s">
        <v>533</v>
      </c>
      <c r="C282" s="788">
        <f>C279+C280+C281</f>
        <v>10541</v>
      </c>
      <c r="D282" s="585" t="s">
        <v>497</v>
      </c>
      <c r="E282" s="393"/>
      <c r="F282" s="393"/>
      <c r="G282" s="717"/>
      <c r="H282" s="247">
        <f>SUM(H279:H281)</f>
        <v>6.0169999999999995</v>
      </c>
      <c r="I282" s="247">
        <f t="shared" ref="I282" si="58">SUM(I279:I281)</f>
        <v>0</v>
      </c>
      <c r="J282" s="247">
        <f t="shared" si="57"/>
        <v>6.0169999999999995</v>
      </c>
      <c r="K282" s="48"/>
      <c r="L282" s="48"/>
      <c r="M282" s="48"/>
      <c r="N282" s="48"/>
      <c r="O282" s="48"/>
      <c r="P282" s="48"/>
      <c r="Q282" s="48"/>
      <c r="R282" s="48"/>
    </row>
    <row r="283" spans="1:18" ht="27.95" customHeight="1">
      <c r="A283" s="791"/>
      <c r="B283" s="790"/>
      <c r="C283" s="792"/>
      <c r="D283" s="793"/>
      <c r="E283" s="393"/>
      <c r="F283" s="393"/>
      <c r="G283" s="393"/>
      <c r="H283" s="786"/>
      <c r="I283" s="786"/>
      <c r="J283" s="786"/>
      <c r="K283" s="48"/>
      <c r="L283" s="48"/>
      <c r="M283" s="48"/>
      <c r="N283" s="48"/>
      <c r="O283" s="48"/>
      <c r="P283" s="48"/>
      <c r="Q283" s="48"/>
      <c r="R283" s="48"/>
    </row>
    <row r="284" spans="1:18" ht="27.95" customHeight="1">
      <c r="A284" s="809"/>
      <c r="B284" s="619"/>
      <c r="C284" s="810"/>
      <c r="D284" s="810"/>
      <c r="E284" s="351"/>
      <c r="F284" s="351"/>
      <c r="G284" s="351"/>
      <c r="H284" s="247"/>
      <c r="I284" s="247"/>
      <c r="J284" s="247"/>
      <c r="K284" s="54"/>
      <c r="L284" s="54"/>
      <c r="M284" s="54"/>
      <c r="N284" s="54"/>
      <c r="O284" s="54"/>
      <c r="P284" s="54"/>
      <c r="Q284" s="54"/>
      <c r="R284" s="54"/>
    </row>
    <row r="285" spans="1:18" ht="27.95" customHeight="1">
      <c r="A285" s="809"/>
      <c r="B285" s="619"/>
      <c r="C285" s="810"/>
      <c r="D285" s="810"/>
      <c r="E285" s="351"/>
      <c r="F285" s="351"/>
      <c r="G285" s="351"/>
      <c r="H285" s="247"/>
      <c r="I285" s="247"/>
      <c r="J285" s="247"/>
      <c r="K285" s="54"/>
      <c r="L285" s="54"/>
      <c r="M285" s="54"/>
      <c r="N285" s="54"/>
      <c r="O285" s="54"/>
      <c r="P285" s="54"/>
      <c r="Q285" s="54"/>
      <c r="R285" s="54"/>
    </row>
    <row r="286" spans="1:18" ht="27.95" customHeight="1">
      <c r="A286" s="809"/>
      <c r="B286" s="619"/>
      <c r="C286" s="810"/>
      <c r="D286" s="810"/>
      <c r="E286" s="351"/>
      <c r="F286" s="351"/>
      <c r="G286" s="351"/>
      <c r="H286" s="247"/>
      <c r="I286" s="247"/>
      <c r="J286" s="247"/>
      <c r="K286" s="54"/>
      <c r="L286" s="54"/>
      <c r="M286" s="54"/>
      <c r="N286" s="54"/>
      <c r="O286" s="54"/>
      <c r="P286" s="54"/>
      <c r="Q286" s="54"/>
      <c r="R286" s="54"/>
    </row>
    <row r="287" spans="1:18" ht="27.95" customHeight="1">
      <c r="A287" s="809"/>
      <c r="B287" s="619"/>
      <c r="C287" s="810"/>
      <c r="D287" s="810"/>
      <c r="E287" s="351"/>
      <c r="F287" s="351"/>
      <c r="G287" s="351"/>
      <c r="H287" s="247"/>
      <c r="I287" s="247"/>
      <c r="J287" s="247"/>
      <c r="K287" s="54"/>
      <c r="L287" s="54"/>
      <c r="M287" s="54"/>
      <c r="N287" s="54"/>
      <c r="O287" s="54"/>
      <c r="P287" s="54"/>
      <c r="Q287" s="54"/>
      <c r="R287" s="54"/>
    </row>
    <row r="288" spans="1:18" ht="27.95" customHeight="1">
      <c r="A288" s="809"/>
      <c r="B288" s="619"/>
      <c r="C288" s="810"/>
      <c r="D288" s="810"/>
      <c r="E288" s="351"/>
      <c r="F288" s="351"/>
      <c r="G288" s="351"/>
      <c r="H288" s="247"/>
      <c r="I288" s="247"/>
      <c r="J288" s="247"/>
      <c r="K288" s="54"/>
      <c r="L288" s="54"/>
      <c r="M288" s="54"/>
      <c r="N288" s="54"/>
      <c r="O288" s="54"/>
      <c r="P288" s="54"/>
      <c r="Q288" s="54"/>
      <c r="R288" s="54"/>
    </row>
    <row r="289" spans="1:18" ht="27.95" customHeight="1">
      <c r="A289" s="809"/>
      <c r="B289" s="619"/>
      <c r="C289" s="810"/>
      <c r="D289" s="810"/>
      <c r="E289" s="351"/>
      <c r="F289" s="351"/>
      <c r="G289" s="351"/>
      <c r="H289" s="247"/>
      <c r="I289" s="247"/>
      <c r="J289" s="247"/>
      <c r="K289" s="54"/>
      <c r="L289" s="54"/>
      <c r="M289" s="54"/>
      <c r="N289" s="54"/>
      <c r="O289" s="54"/>
      <c r="P289" s="54"/>
      <c r="Q289" s="54"/>
      <c r="R289" s="54"/>
    </row>
    <row r="290" spans="1:18" ht="27.95" customHeight="1">
      <c r="A290" s="809"/>
      <c r="B290" s="619"/>
      <c r="C290" s="810"/>
      <c r="D290" s="810"/>
      <c r="E290" s="351"/>
      <c r="F290" s="351"/>
      <c r="G290" s="351"/>
      <c r="H290" s="247"/>
      <c r="I290" s="247"/>
      <c r="J290" s="247"/>
      <c r="K290" s="54"/>
      <c r="L290" s="54"/>
      <c r="M290" s="54"/>
      <c r="N290" s="54"/>
      <c r="O290" s="54"/>
      <c r="P290" s="54"/>
      <c r="Q290" s="54"/>
      <c r="R290" s="54"/>
    </row>
    <row r="291" spans="1:18" ht="27.95" customHeight="1">
      <c r="A291" s="809"/>
      <c r="B291" s="619"/>
      <c r="C291" s="810"/>
      <c r="D291" s="810"/>
      <c r="E291" s="351"/>
      <c r="F291" s="351"/>
      <c r="G291" s="351"/>
      <c r="H291" s="247"/>
      <c r="I291" s="247"/>
      <c r="J291" s="247"/>
      <c r="K291" s="54"/>
      <c r="L291" s="54"/>
      <c r="M291" s="54"/>
      <c r="N291" s="54"/>
      <c r="O291" s="54"/>
      <c r="P291" s="54"/>
      <c r="Q291" s="54"/>
      <c r="R291" s="54"/>
    </row>
    <row r="292" spans="1:18" ht="27.95" customHeight="1">
      <c r="A292" s="809"/>
      <c r="B292" s="619"/>
      <c r="C292" s="810"/>
      <c r="D292" s="810"/>
      <c r="E292" s="351"/>
      <c r="F292" s="351"/>
      <c r="G292" s="351"/>
      <c r="H292" s="247"/>
      <c r="I292" s="247"/>
      <c r="J292" s="247"/>
      <c r="K292" s="54"/>
      <c r="L292" s="54"/>
      <c r="M292" s="54"/>
      <c r="N292" s="54"/>
      <c r="O292" s="54"/>
      <c r="P292" s="54"/>
      <c r="Q292" s="54"/>
      <c r="R292" s="54"/>
    </row>
    <row r="293" spans="1:18" ht="27.95" customHeight="1">
      <c r="A293" s="809"/>
      <c r="B293" s="619"/>
      <c r="C293" s="810"/>
      <c r="D293" s="810"/>
      <c r="E293" s="351"/>
      <c r="F293" s="351"/>
      <c r="G293" s="351"/>
      <c r="H293" s="247"/>
      <c r="I293" s="247"/>
      <c r="J293" s="247"/>
      <c r="K293" s="54"/>
      <c r="L293" s="54"/>
      <c r="M293" s="54"/>
      <c r="N293" s="54"/>
      <c r="O293" s="54"/>
      <c r="P293" s="54"/>
      <c r="Q293" s="54"/>
      <c r="R293" s="54"/>
    </row>
    <row r="294" spans="1:18" ht="27.95" customHeight="1">
      <c r="A294" s="809"/>
      <c r="B294" s="619"/>
      <c r="C294" s="810"/>
      <c r="D294" s="810"/>
      <c r="E294" s="351"/>
      <c r="F294" s="351"/>
      <c r="G294" s="351"/>
      <c r="H294" s="247"/>
      <c r="I294" s="247"/>
      <c r="J294" s="247"/>
      <c r="K294" s="54"/>
      <c r="L294" s="54"/>
      <c r="M294" s="54"/>
      <c r="N294" s="54"/>
      <c r="O294" s="54"/>
      <c r="P294" s="54"/>
      <c r="Q294" s="54"/>
      <c r="R294" s="54"/>
    </row>
    <row r="295" spans="1:18" ht="27.95" customHeight="1">
      <c r="A295" s="809"/>
      <c r="B295" s="619"/>
      <c r="C295" s="810"/>
      <c r="D295" s="810"/>
      <c r="E295" s="351"/>
      <c r="F295" s="351"/>
      <c r="G295" s="351"/>
      <c r="H295" s="247"/>
      <c r="I295" s="247"/>
      <c r="J295" s="247"/>
      <c r="K295" s="54"/>
      <c r="L295" s="54"/>
      <c r="M295" s="54"/>
      <c r="N295" s="54"/>
      <c r="O295" s="54"/>
      <c r="P295" s="54"/>
      <c r="Q295" s="54"/>
      <c r="R295" s="54"/>
    </row>
    <row r="296" spans="1:18" ht="27.95" customHeight="1">
      <c r="A296" s="809"/>
      <c r="B296" s="619"/>
      <c r="C296" s="810"/>
      <c r="D296" s="810"/>
      <c r="E296" s="351"/>
      <c r="F296" s="351"/>
      <c r="G296" s="351"/>
      <c r="H296" s="247"/>
      <c r="I296" s="247"/>
      <c r="J296" s="247"/>
      <c r="K296" s="54"/>
      <c r="L296" s="54"/>
      <c r="M296" s="54"/>
      <c r="N296" s="54"/>
      <c r="O296" s="54"/>
      <c r="P296" s="54"/>
      <c r="Q296" s="54"/>
      <c r="R296" s="54"/>
    </row>
    <row r="297" spans="1:18" ht="27.95" customHeight="1">
      <c r="A297" s="809"/>
      <c r="B297" s="619"/>
      <c r="C297" s="810"/>
      <c r="D297" s="810"/>
      <c r="E297" s="351"/>
      <c r="F297" s="351"/>
      <c r="G297" s="351"/>
      <c r="H297" s="247"/>
      <c r="I297" s="247"/>
      <c r="J297" s="247"/>
      <c r="K297" s="54"/>
      <c r="L297" s="54"/>
      <c r="M297" s="54"/>
      <c r="N297" s="54"/>
      <c r="O297" s="54"/>
      <c r="P297" s="54"/>
      <c r="Q297" s="54"/>
      <c r="R297" s="54"/>
    </row>
    <row r="298" spans="1:18" ht="27.95" customHeight="1">
      <c r="A298" s="809"/>
      <c r="B298" s="619"/>
      <c r="C298" s="810"/>
      <c r="D298" s="810"/>
      <c r="E298" s="351"/>
      <c r="F298" s="351"/>
      <c r="G298" s="351"/>
      <c r="H298" s="247"/>
      <c r="I298" s="247"/>
      <c r="J298" s="247"/>
      <c r="K298" s="54"/>
      <c r="L298" s="54"/>
      <c r="M298" s="54"/>
      <c r="N298" s="54"/>
      <c r="O298" s="54"/>
      <c r="P298" s="54"/>
      <c r="Q298" s="54"/>
      <c r="R298" s="54"/>
    </row>
    <row r="299" spans="1:18" ht="27.95" customHeight="1">
      <c r="A299" s="809"/>
      <c r="B299" s="619"/>
      <c r="C299" s="810"/>
      <c r="D299" s="810"/>
      <c r="E299" s="351"/>
      <c r="F299" s="351"/>
      <c r="G299" s="351"/>
      <c r="H299" s="247"/>
      <c r="I299" s="247"/>
      <c r="J299" s="247"/>
      <c r="K299" s="54"/>
      <c r="L299" s="54"/>
      <c r="M299" s="54"/>
      <c r="N299" s="54"/>
      <c r="O299" s="54"/>
      <c r="P299" s="54"/>
      <c r="Q299" s="54"/>
      <c r="R299" s="54"/>
    </row>
    <row r="300" spans="1:18" ht="27.95" customHeight="1">
      <c r="A300" s="2228"/>
      <c r="B300" s="2229"/>
      <c r="C300" s="2230"/>
      <c r="D300" s="2230"/>
      <c r="E300" s="2231"/>
      <c r="F300" s="2231"/>
      <c r="G300" s="2231"/>
      <c r="H300" s="442"/>
      <c r="I300" s="442"/>
      <c r="J300" s="442"/>
      <c r="K300" s="54"/>
      <c r="L300" s="54"/>
      <c r="M300" s="54"/>
      <c r="N300" s="54"/>
      <c r="O300" s="54"/>
      <c r="P300" s="54"/>
      <c r="Q300" s="54"/>
      <c r="R300" s="54"/>
    </row>
    <row r="301" spans="1:18" ht="27.95" customHeight="1">
      <c r="A301" s="718"/>
      <c r="B301" s="720"/>
      <c r="C301" s="720"/>
      <c r="D301" s="794"/>
      <c r="E301" s="722"/>
      <c r="F301" s="723"/>
      <c r="G301" s="724"/>
      <c r="H301" s="959"/>
      <c r="I301" s="959"/>
      <c r="J301" s="959"/>
      <c r="K301" s="54"/>
      <c r="L301" s="863"/>
      <c r="M301" s="54"/>
      <c r="N301" s="54"/>
      <c r="O301" s="54"/>
      <c r="P301" s="54"/>
      <c r="Q301" s="54"/>
      <c r="R301" s="54"/>
    </row>
    <row r="302" spans="1:18" ht="27.95" customHeight="1">
      <c r="A302" s="718"/>
      <c r="B302" s="714"/>
      <c r="C302" s="720"/>
      <c r="D302" s="794"/>
      <c r="E302" s="722"/>
      <c r="F302" s="723"/>
      <c r="G302" s="724"/>
      <c r="H302" s="247"/>
      <c r="I302" s="247"/>
      <c r="J302" s="247"/>
      <c r="K302" s="54"/>
      <c r="L302" s="863"/>
      <c r="M302" s="54"/>
      <c r="N302" s="54"/>
      <c r="O302" s="54"/>
      <c r="P302" s="54"/>
      <c r="Q302" s="54"/>
      <c r="R302" s="54"/>
    </row>
    <row r="303" spans="1:18" ht="27.95" customHeight="1">
      <c r="A303" s="718"/>
      <c r="B303" s="714"/>
      <c r="C303" s="720"/>
      <c r="D303" s="794"/>
      <c r="E303" s="722"/>
      <c r="F303" s="723"/>
      <c r="G303" s="724"/>
      <c r="H303" s="247"/>
      <c r="I303" s="247"/>
      <c r="J303" s="247"/>
      <c r="K303" s="54"/>
      <c r="L303" s="863"/>
      <c r="M303" s="54"/>
      <c r="N303" s="54"/>
      <c r="O303" s="54"/>
      <c r="P303" s="54"/>
      <c r="Q303" s="54"/>
      <c r="R303" s="54"/>
    </row>
    <row r="304" spans="1:18" ht="27.95" customHeight="1">
      <c r="A304" s="718"/>
      <c r="B304" s="714"/>
      <c r="C304" s="720"/>
      <c r="D304" s="794"/>
      <c r="E304" s="722"/>
      <c r="F304" s="723"/>
      <c r="G304" s="724"/>
      <c r="H304" s="247"/>
      <c r="I304" s="247"/>
      <c r="J304" s="247"/>
      <c r="K304" s="54"/>
      <c r="L304" s="863"/>
      <c r="M304" s="54"/>
      <c r="N304" s="54"/>
      <c r="O304" s="54"/>
      <c r="P304" s="54"/>
      <c r="Q304" s="54"/>
      <c r="R304" s="54"/>
    </row>
    <row r="305" spans="1:18" ht="27.95" customHeight="1">
      <c r="A305" s="718"/>
      <c r="B305" s="719"/>
      <c r="C305" s="720"/>
      <c r="D305" s="721"/>
      <c r="E305" s="722"/>
      <c r="F305" s="723"/>
      <c r="G305" s="724"/>
      <c r="H305" s="958"/>
      <c r="I305" s="959"/>
      <c r="J305" s="959"/>
      <c r="K305" s="54"/>
      <c r="L305" s="54"/>
      <c r="M305" s="54"/>
      <c r="N305" s="54"/>
      <c r="O305" s="54"/>
      <c r="P305" s="54"/>
      <c r="Q305" s="54"/>
      <c r="R305" s="54"/>
    </row>
    <row r="306" spans="1:18" ht="27.95" customHeight="1">
      <c r="I306" s="1826">
        <v>5</v>
      </c>
      <c r="J306" s="1826">
        <v>30</v>
      </c>
    </row>
  </sheetData>
  <mergeCells count="52">
    <mergeCell ref="H7:J7"/>
    <mergeCell ref="B12:D12"/>
    <mergeCell ref="B10:D10"/>
    <mergeCell ref="B11:D11"/>
    <mergeCell ref="H9:J9"/>
    <mergeCell ref="H10:J10"/>
    <mergeCell ref="H8:J8"/>
    <mergeCell ref="H11:J11"/>
    <mergeCell ref="H6:J6"/>
    <mergeCell ref="B1:D1"/>
    <mergeCell ref="B2:D2"/>
    <mergeCell ref="H3:J3"/>
    <mergeCell ref="H4:J4"/>
    <mergeCell ref="H5:J5"/>
    <mergeCell ref="B212:D212"/>
    <mergeCell ref="B83:D83"/>
    <mergeCell ref="K48:L48"/>
    <mergeCell ref="B61:D61"/>
    <mergeCell ref="B62:D62"/>
    <mergeCell ref="B82:D82"/>
    <mergeCell ref="C84:D84"/>
    <mergeCell ref="B91:D91"/>
    <mergeCell ref="B102:D102"/>
    <mergeCell ref="B110:D110"/>
    <mergeCell ref="B111:D111"/>
    <mergeCell ref="B196:D196"/>
    <mergeCell ref="B197:D197"/>
    <mergeCell ref="B198:D198"/>
    <mergeCell ref="B204:D204"/>
    <mergeCell ref="B211:D211"/>
    <mergeCell ref="B173:D173"/>
    <mergeCell ref="B174:D174"/>
    <mergeCell ref="B181:D181"/>
    <mergeCell ref="B187:D187"/>
    <mergeCell ref="B188:D188"/>
    <mergeCell ref="B121:D121"/>
    <mergeCell ref="B122:D122"/>
    <mergeCell ref="B128:D128"/>
    <mergeCell ref="B135:D135"/>
    <mergeCell ref="B136:D136"/>
    <mergeCell ref="B151:D151"/>
    <mergeCell ref="B152:D152"/>
    <mergeCell ref="B158:D158"/>
    <mergeCell ref="B159:D159"/>
    <mergeCell ref="B172:D172"/>
    <mergeCell ref="B248:D248"/>
    <mergeCell ref="B256:D256"/>
    <mergeCell ref="B218:D218"/>
    <mergeCell ref="B219:D219"/>
    <mergeCell ref="B226:D226"/>
    <mergeCell ref="B233:D233"/>
    <mergeCell ref="B241:D241"/>
  </mergeCells>
  <pageMargins left="0.59055118110236227" right="0.15748031496062992" top="0.59055118110236227" bottom="0.59055118110236227" header="0.31496062992125984" footer="0.15748031496062992"/>
  <pageSetup paperSize="9" scale="5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</sheetPr>
  <dimension ref="A1:J57"/>
  <sheetViews>
    <sheetView view="pageBreakPreview" zoomScale="90" zoomScaleNormal="100" zoomScaleSheetLayoutView="90" workbookViewId="0">
      <selection activeCell="C38" sqref="C38"/>
    </sheetView>
  </sheetViews>
  <sheetFormatPr defaultColWidth="9" defaultRowHeight="27.95" customHeight="1"/>
  <cols>
    <col min="1" max="1" width="55.5703125" style="13" customWidth="1"/>
    <col min="2" max="2" width="16.5703125" style="13" customWidth="1"/>
    <col min="3" max="3" width="13.5703125" style="13" customWidth="1"/>
    <col min="4" max="4" width="34.5703125" style="13" customWidth="1"/>
    <col min="5" max="7" width="14.5703125" style="13" customWidth="1"/>
    <col min="8" max="8" width="13.42578125" style="61" customWidth="1"/>
    <col min="9" max="10" width="13.42578125" style="13" customWidth="1"/>
    <col min="11" max="16384" width="9" style="13"/>
  </cols>
  <sheetData>
    <row r="1" spans="1:10" ht="27.95" customHeight="1">
      <c r="A1" s="586" t="s">
        <v>694</v>
      </c>
      <c r="B1" s="248"/>
      <c r="C1" s="594" t="s">
        <v>73</v>
      </c>
      <c r="D1" s="594"/>
      <c r="E1" s="213"/>
      <c r="F1" s="214"/>
      <c r="G1" s="213"/>
      <c r="H1" s="215"/>
      <c r="I1" s="213"/>
      <c r="J1" s="213"/>
    </row>
    <row r="2" spans="1:10" ht="27.95" customHeight="1">
      <c r="A2" s="587" t="s">
        <v>18</v>
      </c>
      <c r="B2" s="248"/>
      <c r="C2" s="594" t="s">
        <v>184</v>
      </c>
      <c r="D2" s="594"/>
      <c r="E2" s="208"/>
      <c r="F2" s="208"/>
      <c r="G2" s="208"/>
      <c r="H2" s="209"/>
      <c r="I2" s="208"/>
      <c r="J2" s="208"/>
    </row>
    <row r="3" spans="1:10" s="26" customFormat="1" ht="27.95" customHeight="1">
      <c r="A3" s="210" t="s">
        <v>1</v>
      </c>
      <c r="B3" s="210"/>
      <c r="C3" s="210" t="s">
        <v>75</v>
      </c>
      <c r="D3" s="210"/>
      <c r="E3" s="210" t="s">
        <v>2</v>
      </c>
      <c r="F3" s="210"/>
      <c r="G3" s="210"/>
      <c r="H3" s="2603" t="s">
        <v>3</v>
      </c>
      <c r="I3" s="2603"/>
      <c r="J3" s="2603"/>
    </row>
    <row r="4" spans="1:10" s="26" customFormat="1" ht="27.95" customHeight="1">
      <c r="A4" s="55" t="s">
        <v>4</v>
      </c>
      <c r="B4" s="211"/>
      <c r="C4" s="275" t="s">
        <v>359</v>
      </c>
      <c r="D4" s="272"/>
      <c r="E4" s="344" t="s">
        <v>237</v>
      </c>
      <c r="F4" s="55"/>
      <c r="G4" s="55"/>
      <c r="H4" s="2472" t="s">
        <v>237</v>
      </c>
      <c r="I4" s="2472"/>
      <c r="J4" s="2472"/>
    </row>
    <row r="5" spans="1:10" s="26" customFormat="1" ht="27.95" customHeight="1">
      <c r="A5" s="345" t="s">
        <v>186</v>
      </c>
      <c r="B5" s="211"/>
      <c r="C5" s="211" t="s">
        <v>360</v>
      </c>
      <c r="D5" s="55"/>
      <c r="E5" s="344"/>
      <c r="F5" s="55"/>
      <c r="G5" s="55"/>
      <c r="H5" s="2472"/>
      <c r="I5" s="2472"/>
      <c r="J5" s="2472"/>
    </row>
    <row r="6" spans="1:10" s="26" customFormat="1" ht="27.95" customHeight="1">
      <c r="A6" s="345" t="s">
        <v>187</v>
      </c>
      <c r="B6" s="210"/>
      <c r="C6" s="210" t="s">
        <v>80</v>
      </c>
      <c r="D6" s="210"/>
      <c r="E6" s="210" t="s">
        <v>7</v>
      </c>
      <c r="F6" s="210"/>
      <c r="G6" s="210"/>
      <c r="H6" s="2603" t="s">
        <v>8</v>
      </c>
      <c r="I6" s="2603"/>
      <c r="J6" s="2603"/>
    </row>
    <row r="7" spans="1:10" s="26" customFormat="1" ht="27.95" customHeight="1">
      <c r="A7" s="45"/>
      <c r="B7" s="211"/>
      <c r="C7" s="275" t="s">
        <v>359</v>
      </c>
      <c r="D7" s="272"/>
      <c r="E7" s="344" t="s">
        <v>238</v>
      </c>
      <c r="F7" s="45"/>
      <c r="G7" s="45"/>
      <c r="H7" s="2602" t="s">
        <v>677</v>
      </c>
      <c r="I7" s="2472"/>
      <c r="J7" s="2472"/>
    </row>
    <row r="8" spans="1:10" s="26" customFormat="1" ht="27.95" customHeight="1">
      <c r="A8" s="45"/>
      <c r="B8" s="211"/>
      <c r="C8" s="211" t="s">
        <v>360</v>
      </c>
      <c r="D8" s="45"/>
      <c r="E8" s="344" t="s">
        <v>239</v>
      </c>
      <c r="F8" s="55"/>
      <c r="G8" s="55"/>
      <c r="H8" s="2472"/>
      <c r="I8" s="2472"/>
      <c r="J8" s="2472"/>
    </row>
    <row r="9" spans="1:10" s="26" customFormat="1" ht="27.95" customHeight="1">
      <c r="A9" s="45"/>
      <c r="B9" s="211"/>
      <c r="C9" s="45"/>
      <c r="D9" s="45"/>
      <c r="E9" s="344" t="s">
        <v>240</v>
      </c>
      <c r="F9" s="55"/>
      <c r="G9" s="55"/>
      <c r="H9" s="2602" t="s">
        <v>678</v>
      </c>
      <c r="I9" s="2472"/>
      <c r="J9" s="2472"/>
    </row>
    <row r="10" spans="1:10" s="26" customFormat="1" ht="27.95" customHeight="1">
      <c r="A10" s="45"/>
      <c r="B10" s="211"/>
      <c r="C10" s="45"/>
      <c r="D10" s="45"/>
      <c r="E10" s="344" t="s">
        <v>239</v>
      </c>
      <c r="F10" s="55"/>
      <c r="G10" s="55"/>
      <c r="H10" s="242"/>
      <c r="I10" s="242"/>
      <c r="J10" s="242"/>
    </row>
    <row r="11" spans="1:10" s="26" customFormat="1" ht="27.95" customHeight="1">
      <c r="A11" s="45"/>
      <c r="B11" s="211"/>
      <c r="C11" s="45"/>
      <c r="D11" s="45"/>
      <c r="E11" s="344" t="s">
        <v>241</v>
      </c>
      <c r="F11" s="55"/>
      <c r="G11" s="55"/>
      <c r="H11" s="2602" t="s">
        <v>677</v>
      </c>
      <c r="I11" s="2472"/>
      <c r="J11" s="2472"/>
    </row>
    <row r="12" spans="1:10" s="26" customFormat="1" ht="27.95" customHeight="1">
      <c r="A12" s="56"/>
      <c r="B12" s="216"/>
      <c r="C12" s="56"/>
      <c r="D12" s="56"/>
      <c r="E12" s="347" t="s">
        <v>239</v>
      </c>
      <c r="F12" s="50"/>
      <c r="G12" s="50"/>
      <c r="H12" s="238"/>
      <c r="I12" s="238"/>
      <c r="J12" s="238"/>
    </row>
    <row r="13" spans="1:10" s="2" customFormat="1" ht="27.95" customHeight="1">
      <c r="A13" s="10" t="s">
        <v>11</v>
      </c>
      <c r="B13" s="2420" t="s">
        <v>12</v>
      </c>
      <c r="C13" s="2421"/>
      <c r="D13" s="2421"/>
      <c r="E13" s="73">
        <v>10</v>
      </c>
      <c r="F13" s="74">
        <v>11</v>
      </c>
      <c r="G13" s="75">
        <v>12</v>
      </c>
      <c r="H13" s="2475" t="s">
        <v>21</v>
      </c>
      <c r="I13" s="2476"/>
      <c r="J13" s="2477"/>
    </row>
    <row r="14" spans="1:10" s="2" customFormat="1" ht="27.95" customHeight="1">
      <c r="A14" s="11" t="s">
        <v>13</v>
      </c>
      <c r="B14" s="2465" t="s">
        <v>14</v>
      </c>
      <c r="C14" s="2465"/>
      <c r="D14" s="2465"/>
      <c r="E14" s="76" t="s">
        <v>22</v>
      </c>
      <c r="F14" s="77" t="s">
        <v>23</v>
      </c>
      <c r="G14" s="78" t="s">
        <v>24</v>
      </c>
      <c r="H14" s="2427" t="s">
        <v>25</v>
      </c>
      <c r="I14" s="2428"/>
      <c r="J14" s="2429"/>
    </row>
    <row r="15" spans="1:10" s="2" customFormat="1" ht="27.95" customHeight="1">
      <c r="A15" s="12"/>
      <c r="B15" s="2464" t="s">
        <v>15</v>
      </c>
      <c r="C15" s="2464"/>
      <c r="D15" s="2464"/>
      <c r="E15" s="79"/>
      <c r="F15" s="80"/>
      <c r="G15" s="81" t="s">
        <v>26</v>
      </c>
      <c r="H15" s="82" t="s">
        <v>188</v>
      </c>
      <c r="I15" s="82" t="s">
        <v>189</v>
      </c>
      <c r="J15" s="82" t="s">
        <v>16</v>
      </c>
    </row>
    <row r="16" spans="1:10" ht="27.95" customHeight="1">
      <c r="A16" s="131" t="s">
        <v>1271</v>
      </c>
      <c r="B16" s="2606" t="s">
        <v>1272</v>
      </c>
      <c r="C16" s="2607"/>
      <c r="D16" s="2608"/>
      <c r="E16" s="450" t="s">
        <v>24</v>
      </c>
      <c r="F16" s="450" t="s">
        <v>43</v>
      </c>
      <c r="G16" s="450" t="s">
        <v>44</v>
      </c>
      <c r="H16" s="443"/>
      <c r="I16" s="443"/>
      <c r="J16" s="443"/>
    </row>
    <row r="17" spans="1:10" ht="27.95" customHeight="1">
      <c r="A17" s="444"/>
      <c r="B17" s="2596" t="s">
        <v>1225</v>
      </c>
      <c r="C17" s="2597"/>
      <c r="D17" s="2598"/>
      <c r="E17" s="340" t="s">
        <v>45</v>
      </c>
      <c r="F17" s="340"/>
      <c r="G17" s="196" t="s">
        <v>46</v>
      </c>
      <c r="H17" s="247"/>
      <c r="I17" s="247"/>
      <c r="J17" s="247"/>
    </row>
    <row r="18" spans="1:10" ht="27.95" customHeight="1">
      <c r="A18" s="169"/>
      <c r="B18" s="98" t="s">
        <v>47</v>
      </c>
      <c r="C18" s="99"/>
      <c r="D18" s="91"/>
      <c r="E18" s="340" t="s">
        <v>44</v>
      </c>
      <c r="F18" s="340"/>
      <c r="G18" s="297"/>
      <c r="H18" s="247">
        <v>0</v>
      </c>
      <c r="I18" s="247">
        <v>0</v>
      </c>
      <c r="J18" s="247">
        <f>SUM(H18:I18)</f>
        <v>0</v>
      </c>
    </row>
    <row r="19" spans="1:10" ht="27.95" customHeight="1">
      <c r="A19" s="169"/>
      <c r="B19" s="98" t="s">
        <v>242</v>
      </c>
      <c r="C19" s="1933" t="s">
        <v>1095</v>
      </c>
      <c r="D19" s="1886"/>
      <c r="E19" s="340"/>
      <c r="F19" s="340"/>
      <c r="G19" s="340"/>
      <c r="H19" s="247">
        <v>0</v>
      </c>
      <c r="I19" s="247">
        <v>0</v>
      </c>
      <c r="J19" s="247">
        <f t="shared" ref="J19:J21" si="0">SUM(H19:I19)</f>
        <v>0</v>
      </c>
    </row>
    <row r="20" spans="1:10" ht="27.95" customHeight="1">
      <c r="A20" s="169"/>
      <c r="B20" s="98" t="s">
        <v>52</v>
      </c>
      <c r="C20" s="1933" t="s">
        <v>243</v>
      </c>
      <c r="D20" s="1886"/>
      <c r="E20" s="340"/>
      <c r="F20" s="340"/>
      <c r="G20" s="340"/>
      <c r="H20" s="247">
        <v>0</v>
      </c>
      <c r="I20" s="247">
        <v>0</v>
      </c>
      <c r="J20" s="247">
        <f t="shared" si="0"/>
        <v>0</v>
      </c>
    </row>
    <row r="21" spans="1:10" ht="27.95" customHeight="1">
      <c r="A21" s="169"/>
      <c r="B21" s="98" t="s">
        <v>62</v>
      </c>
      <c r="C21" s="99"/>
      <c r="D21" s="91"/>
      <c r="E21" s="340"/>
      <c r="F21" s="340"/>
      <c r="G21" s="340"/>
      <c r="H21" s="247">
        <f>SUM(H18:H20)</f>
        <v>0</v>
      </c>
      <c r="I21" s="247">
        <f t="shared" ref="I21" si="1">SUM(I18:I20)</f>
        <v>0</v>
      </c>
      <c r="J21" s="247">
        <f t="shared" si="0"/>
        <v>0</v>
      </c>
    </row>
    <row r="22" spans="1:10" ht="27.95" customHeight="1">
      <c r="A22" s="445"/>
      <c r="B22" s="446"/>
      <c r="C22" s="447"/>
      <c r="D22" s="448"/>
      <c r="E22" s="405"/>
      <c r="F22" s="405"/>
      <c r="G22" s="405"/>
      <c r="H22" s="289"/>
      <c r="I22" s="449"/>
      <c r="J22" s="17"/>
    </row>
    <row r="23" spans="1:10" ht="27.95" customHeight="1">
      <c r="A23" s="170"/>
      <c r="B23" s="2596" t="s">
        <v>1273</v>
      </c>
      <c r="C23" s="2597"/>
      <c r="D23" s="2598"/>
      <c r="E23" s="340" t="s">
        <v>24</v>
      </c>
      <c r="F23" s="340" t="s">
        <v>43</v>
      </c>
      <c r="G23" s="340" t="s">
        <v>44</v>
      </c>
      <c r="H23" s="247"/>
      <c r="I23" s="196"/>
      <c r="J23" s="247"/>
    </row>
    <row r="24" spans="1:10" ht="27.95" customHeight="1">
      <c r="A24" s="169"/>
      <c r="B24" s="2596" t="s">
        <v>244</v>
      </c>
      <c r="C24" s="2597"/>
      <c r="D24" s="2598"/>
      <c r="E24" s="340" t="s">
        <v>45</v>
      </c>
      <c r="F24" s="340"/>
      <c r="G24" s="196" t="s">
        <v>46</v>
      </c>
      <c r="H24" s="247"/>
      <c r="I24" s="247"/>
      <c r="J24" s="247"/>
    </row>
    <row r="25" spans="1:10" ht="27.95" customHeight="1">
      <c r="A25" s="169"/>
      <c r="B25" s="98" t="s">
        <v>47</v>
      </c>
      <c r="C25" s="99"/>
      <c r="D25" s="91"/>
      <c r="E25" s="340" t="s">
        <v>44</v>
      </c>
      <c r="F25" s="340"/>
      <c r="G25" s="297"/>
      <c r="H25" s="247">
        <v>0</v>
      </c>
      <c r="I25" s="247">
        <v>0</v>
      </c>
      <c r="J25" s="247">
        <f>SUM(H25:I25)</f>
        <v>0</v>
      </c>
    </row>
    <row r="26" spans="1:10" ht="27.95" customHeight="1">
      <c r="A26" s="169"/>
      <c r="B26" s="98" t="s">
        <v>152</v>
      </c>
      <c r="C26" s="2599" t="s">
        <v>1096</v>
      </c>
      <c r="D26" s="2600"/>
      <c r="E26" s="340"/>
      <c r="F26" s="340"/>
      <c r="G26" s="297"/>
      <c r="H26" s="247">
        <v>0</v>
      </c>
      <c r="I26" s="247">
        <v>0</v>
      </c>
      <c r="J26" s="247">
        <f t="shared" ref="J26:J28" si="2">SUM(H26:I26)</f>
        <v>0</v>
      </c>
    </row>
    <row r="27" spans="1:10" ht="27.95" customHeight="1">
      <c r="A27" s="169"/>
      <c r="B27" s="98" t="s">
        <v>245</v>
      </c>
      <c r="C27" s="2599" t="s">
        <v>246</v>
      </c>
      <c r="D27" s="2600"/>
      <c r="E27" s="340"/>
      <c r="F27" s="340"/>
      <c r="G27" s="297"/>
      <c r="H27" s="247">
        <v>0</v>
      </c>
      <c r="I27" s="247">
        <v>0</v>
      </c>
      <c r="J27" s="247">
        <f t="shared" si="2"/>
        <v>0</v>
      </c>
    </row>
    <row r="28" spans="1:10" ht="27.95" customHeight="1">
      <c r="A28" s="906"/>
      <c r="B28" s="907" t="s">
        <v>84</v>
      </c>
      <c r="C28" s="908"/>
      <c r="D28" s="909"/>
      <c r="E28" s="375"/>
      <c r="F28" s="375"/>
      <c r="G28" s="881"/>
      <c r="H28" s="442">
        <f>SUM(H25:H27)</f>
        <v>0</v>
      </c>
      <c r="I28" s="442">
        <f t="shared" ref="I28" si="3">SUM(I25:I27)</f>
        <v>0</v>
      </c>
      <c r="J28" s="442">
        <f t="shared" si="2"/>
        <v>0</v>
      </c>
    </row>
    <row r="29" spans="1:10" ht="27.95" customHeight="1">
      <c r="A29" s="131" t="s">
        <v>1274</v>
      </c>
      <c r="B29" s="2590" t="s">
        <v>1275</v>
      </c>
      <c r="C29" s="2591"/>
      <c r="D29" s="2592"/>
      <c r="E29" s="450" t="s">
        <v>24</v>
      </c>
      <c r="F29" s="450" t="s">
        <v>43</v>
      </c>
      <c r="G29" s="450" t="s">
        <v>44</v>
      </c>
      <c r="H29" s="443"/>
      <c r="I29" s="443"/>
      <c r="J29" s="443"/>
    </row>
    <row r="30" spans="1:10" ht="27.95" customHeight="1">
      <c r="A30" s="165"/>
      <c r="B30" s="2593" t="s">
        <v>247</v>
      </c>
      <c r="C30" s="2594"/>
      <c r="D30" s="2595"/>
      <c r="E30" s="340" t="s">
        <v>45</v>
      </c>
      <c r="F30" s="340"/>
      <c r="G30" s="196" t="s">
        <v>46</v>
      </c>
      <c r="H30" s="247"/>
      <c r="I30" s="247"/>
      <c r="J30" s="247"/>
    </row>
    <row r="31" spans="1:10" ht="27.95" customHeight="1">
      <c r="A31" s="165"/>
      <c r="B31" s="98" t="s">
        <v>47</v>
      </c>
      <c r="C31" s="100"/>
      <c r="D31" s="101"/>
      <c r="E31" s="340" t="s">
        <v>44</v>
      </c>
      <c r="F31" s="340"/>
      <c r="G31" s="297"/>
      <c r="H31" s="247">
        <v>0</v>
      </c>
      <c r="I31" s="247">
        <v>0</v>
      </c>
      <c r="J31" s="247">
        <f>SUM(H31:I31)</f>
        <v>0</v>
      </c>
    </row>
    <row r="32" spans="1:10" ht="27.95" customHeight="1">
      <c r="A32" s="165"/>
      <c r="B32" s="98" t="s">
        <v>248</v>
      </c>
      <c r="C32" s="102" t="s">
        <v>1097</v>
      </c>
      <c r="D32" s="103"/>
      <c r="E32" s="199"/>
      <c r="F32" s="199"/>
      <c r="G32" s="451"/>
      <c r="H32" s="247">
        <v>0</v>
      </c>
      <c r="I32" s="247">
        <v>0</v>
      </c>
      <c r="J32" s="247">
        <f t="shared" ref="J32:J34" si="4">SUM(H32:I32)</f>
        <v>0</v>
      </c>
    </row>
    <row r="33" spans="1:10" ht="27.95" customHeight="1">
      <c r="A33" s="165"/>
      <c r="B33" s="98" t="s">
        <v>249</v>
      </c>
      <c r="C33" s="103" t="s">
        <v>250</v>
      </c>
      <c r="D33" s="316"/>
      <c r="E33" s="199"/>
      <c r="F33" s="199"/>
      <c r="G33" s="451"/>
      <c r="H33" s="247">
        <v>0</v>
      </c>
      <c r="I33" s="247">
        <v>0</v>
      </c>
      <c r="J33" s="247">
        <f t="shared" si="4"/>
        <v>0</v>
      </c>
    </row>
    <row r="34" spans="1:10" ht="27.95" customHeight="1">
      <c r="A34" s="165"/>
      <c r="B34" s="98" t="s">
        <v>251</v>
      </c>
      <c r="C34" s="2604" t="s">
        <v>252</v>
      </c>
      <c r="D34" s="2605"/>
      <c r="E34" s="199"/>
      <c r="F34" s="199"/>
      <c r="G34" s="451"/>
      <c r="H34" s="247">
        <f>SUM(H31:H33)</f>
        <v>0</v>
      </c>
      <c r="I34" s="247">
        <f t="shared" ref="I34" si="5">SUM(I31:I33)</f>
        <v>0</v>
      </c>
      <c r="J34" s="247">
        <f t="shared" si="4"/>
        <v>0</v>
      </c>
    </row>
    <row r="35" spans="1:10" ht="27.95" customHeight="1">
      <c r="A35" s="165"/>
      <c r="B35" s="98"/>
      <c r="C35" s="2434"/>
      <c r="D35" s="2601"/>
      <c r="E35" s="199"/>
      <c r="F35" s="199"/>
      <c r="G35" s="196"/>
      <c r="H35" s="58"/>
      <c r="I35" s="14"/>
      <c r="J35" s="14"/>
    </row>
    <row r="36" spans="1:10" ht="27.95" customHeight="1">
      <c r="A36" s="14"/>
      <c r="B36" s="34"/>
      <c r="C36" s="30"/>
      <c r="D36" s="452"/>
      <c r="E36" s="14"/>
      <c r="F36" s="14"/>
      <c r="G36" s="14"/>
      <c r="H36" s="58"/>
      <c r="I36" s="14"/>
      <c r="J36" s="14"/>
    </row>
    <row r="37" spans="1:10" ht="27.95" customHeight="1">
      <c r="A37" s="140"/>
      <c r="B37" s="107"/>
      <c r="C37" s="30"/>
      <c r="D37" s="452"/>
      <c r="E37" s="14"/>
      <c r="F37" s="14"/>
      <c r="G37" s="14"/>
      <c r="H37" s="58"/>
      <c r="I37" s="14"/>
      <c r="J37" s="14"/>
    </row>
    <row r="38" spans="1:10" ht="27.95" customHeight="1">
      <c r="A38" s="14"/>
      <c r="B38" s="34"/>
      <c r="C38" s="30"/>
      <c r="D38" s="452"/>
      <c r="E38" s="14"/>
      <c r="F38" s="14"/>
      <c r="G38" s="14"/>
      <c r="H38" s="58"/>
      <c r="I38" s="14"/>
      <c r="J38" s="14"/>
    </row>
    <row r="39" spans="1:10" ht="27.95" customHeight="1">
      <c r="A39" s="14"/>
      <c r="B39" s="34"/>
      <c r="C39" s="30"/>
      <c r="D39" s="452"/>
      <c r="E39" s="14"/>
      <c r="F39" s="14"/>
      <c r="G39" s="14"/>
      <c r="H39" s="58"/>
      <c r="I39" s="14"/>
      <c r="J39" s="14"/>
    </row>
    <row r="40" spans="1:10" ht="27.95" customHeight="1">
      <c r="A40" s="14"/>
      <c r="B40" s="34"/>
      <c r="C40" s="30"/>
      <c r="D40" s="452"/>
      <c r="E40" s="14"/>
      <c r="F40" s="14"/>
      <c r="G40" s="14"/>
      <c r="H40" s="58"/>
      <c r="I40" s="14"/>
      <c r="J40" s="14"/>
    </row>
    <row r="41" spans="1:10" ht="27.95" customHeight="1">
      <c r="A41" s="14"/>
      <c r="B41" s="34"/>
      <c r="C41" s="30"/>
      <c r="D41" s="452"/>
      <c r="E41" s="14"/>
      <c r="F41" s="14"/>
      <c r="G41" s="14"/>
      <c r="H41" s="58"/>
      <c r="I41" s="14"/>
      <c r="J41" s="14"/>
    </row>
    <row r="42" spans="1:10" ht="27.95" customHeight="1">
      <c r="A42" s="14"/>
      <c r="B42" s="34"/>
      <c r="C42" s="30"/>
      <c r="D42" s="452"/>
      <c r="E42" s="14"/>
      <c r="F42" s="14"/>
      <c r="G42" s="14"/>
      <c r="H42" s="58"/>
      <c r="I42" s="14"/>
      <c r="J42" s="14"/>
    </row>
    <row r="43" spans="1:10" ht="27.95" customHeight="1">
      <c r="A43" s="14"/>
      <c r="B43" s="34"/>
      <c r="C43" s="30"/>
      <c r="D43" s="452"/>
      <c r="E43" s="14"/>
      <c r="F43" s="14"/>
      <c r="G43" s="14"/>
      <c r="H43" s="58"/>
      <c r="I43" s="14"/>
      <c r="J43" s="14"/>
    </row>
    <row r="44" spans="1:10" ht="27.95" customHeight="1">
      <c r="A44" s="14"/>
      <c r="B44" s="34"/>
      <c r="C44" s="30"/>
      <c r="D44" s="452"/>
      <c r="E44" s="14"/>
      <c r="F44" s="14"/>
      <c r="G44" s="14"/>
      <c r="H44" s="58"/>
      <c r="I44" s="14"/>
      <c r="J44" s="14"/>
    </row>
    <row r="45" spans="1:10" ht="27.95" customHeight="1">
      <c r="A45" s="14"/>
      <c r="B45" s="34"/>
      <c r="C45" s="30"/>
      <c r="D45" s="452"/>
      <c r="E45" s="14"/>
      <c r="F45" s="14"/>
      <c r="G45" s="14"/>
      <c r="H45" s="58"/>
      <c r="I45" s="14"/>
      <c r="J45" s="14"/>
    </row>
    <row r="46" spans="1:10" ht="27.95" customHeight="1">
      <c r="A46" s="14"/>
      <c r="B46" s="34"/>
      <c r="C46" s="30"/>
      <c r="D46" s="452"/>
      <c r="E46" s="14"/>
      <c r="F46" s="14"/>
      <c r="G46" s="14"/>
      <c r="H46" s="58"/>
      <c r="I46" s="14"/>
      <c r="J46" s="14"/>
    </row>
    <row r="47" spans="1:10" ht="27.95" customHeight="1">
      <c r="A47" s="14"/>
      <c r="B47" s="34"/>
      <c r="C47" s="30"/>
      <c r="D47" s="452"/>
      <c r="E47" s="14"/>
      <c r="F47" s="14"/>
      <c r="G47" s="14"/>
      <c r="H47" s="58"/>
      <c r="I47" s="14"/>
      <c r="J47" s="14"/>
    </row>
    <row r="48" spans="1:10" ht="27.95" customHeight="1">
      <c r="A48" s="14"/>
      <c r="B48" s="34"/>
      <c r="C48" s="30"/>
      <c r="D48" s="452"/>
      <c r="E48" s="14"/>
      <c r="F48" s="14"/>
      <c r="G48" s="14"/>
      <c r="H48" s="58"/>
      <c r="I48" s="14"/>
      <c r="J48" s="14"/>
    </row>
    <row r="49" spans="1:10" ht="27.95" customHeight="1">
      <c r="A49" s="14"/>
      <c r="B49" s="34"/>
      <c r="C49" s="30"/>
      <c r="D49" s="452"/>
      <c r="E49" s="14"/>
      <c r="F49" s="14"/>
      <c r="G49" s="14"/>
      <c r="H49" s="58"/>
      <c r="I49" s="14"/>
      <c r="J49" s="14"/>
    </row>
    <row r="50" spans="1:10" ht="27.95" customHeight="1">
      <c r="A50" s="14"/>
      <c r="B50" s="34"/>
      <c r="C50" s="30"/>
      <c r="D50" s="452"/>
      <c r="E50" s="14"/>
      <c r="F50" s="14"/>
      <c r="G50" s="14"/>
      <c r="H50" s="58"/>
      <c r="I50" s="14"/>
      <c r="J50" s="14"/>
    </row>
    <row r="51" spans="1:10" ht="27.95" customHeight="1">
      <c r="A51" s="14"/>
      <c r="B51" s="34"/>
      <c r="C51" s="30"/>
      <c r="D51" s="452"/>
      <c r="E51" s="14"/>
      <c r="F51" s="14"/>
      <c r="G51" s="14"/>
      <c r="H51" s="58"/>
      <c r="I51" s="14"/>
      <c r="J51" s="14"/>
    </row>
    <row r="52" spans="1:10" ht="27.95" customHeight="1">
      <c r="A52" s="14"/>
      <c r="B52" s="34"/>
      <c r="C52" s="30"/>
      <c r="D52" s="452"/>
      <c r="E52" s="14"/>
      <c r="F52" s="14"/>
      <c r="G52" s="14"/>
      <c r="H52" s="58"/>
      <c r="I52" s="14"/>
      <c r="J52" s="14"/>
    </row>
    <row r="53" spans="1:10" ht="27.95" customHeight="1">
      <c r="A53" s="14"/>
      <c r="B53" s="34"/>
      <c r="C53" s="30"/>
      <c r="D53" s="452"/>
      <c r="E53" s="14"/>
      <c r="F53" s="14"/>
      <c r="G53" s="14"/>
      <c r="H53" s="58"/>
      <c r="I53" s="14"/>
      <c r="J53" s="14"/>
    </row>
    <row r="54" spans="1:10" ht="27.95" customHeight="1">
      <c r="A54" s="14"/>
      <c r="B54" s="34"/>
      <c r="C54" s="30"/>
      <c r="D54" s="452"/>
      <c r="E54" s="14"/>
      <c r="F54" s="14"/>
      <c r="G54" s="14"/>
      <c r="H54" s="58"/>
      <c r="I54" s="14"/>
      <c r="J54" s="14"/>
    </row>
    <row r="55" spans="1:10" ht="27.95" customHeight="1">
      <c r="A55" s="14"/>
      <c r="B55" s="34"/>
      <c r="C55" s="30"/>
      <c r="D55" s="452"/>
      <c r="E55" s="14"/>
      <c r="F55" s="14"/>
      <c r="G55" s="14"/>
      <c r="H55" s="58"/>
      <c r="I55" s="14"/>
      <c r="J55" s="14"/>
    </row>
    <row r="56" spans="1:10" ht="27.95" customHeight="1">
      <c r="A56" s="15"/>
      <c r="B56" s="38"/>
      <c r="C56" s="39"/>
      <c r="D56" s="453"/>
      <c r="E56" s="15"/>
      <c r="F56" s="15"/>
      <c r="G56" s="15"/>
      <c r="H56" s="60"/>
      <c r="I56" s="15"/>
      <c r="J56" s="15"/>
    </row>
    <row r="57" spans="1:10" ht="27.95" customHeight="1">
      <c r="I57" s="13">
        <v>1</v>
      </c>
      <c r="J57" s="13">
        <v>3</v>
      </c>
    </row>
  </sheetData>
  <mergeCells count="23">
    <mergeCell ref="C35:D35"/>
    <mergeCell ref="B15:D15"/>
    <mergeCell ref="H9:J9"/>
    <mergeCell ref="H11:J11"/>
    <mergeCell ref="H3:J3"/>
    <mergeCell ref="H4:J4"/>
    <mergeCell ref="H5:J5"/>
    <mergeCell ref="H6:J6"/>
    <mergeCell ref="H7:J7"/>
    <mergeCell ref="B13:D13"/>
    <mergeCell ref="H13:J13"/>
    <mergeCell ref="B14:D14"/>
    <mergeCell ref="H14:J14"/>
    <mergeCell ref="H8:J8"/>
    <mergeCell ref="C34:D34"/>
    <mergeCell ref="B16:D16"/>
    <mergeCell ref="B29:D29"/>
    <mergeCell ref="B30:D30"/>
    <mergeCell ref="B17:D17"/>
    <mergeCell ref="B23:D23"/>
    <mergeCell ref="B24:D24"/>
    <mergeCell ref="C26:D26"/>
    <mergeCell ref="C27:D27"/>
  </mergeCells>
  <pageMargins left="0.59055118110236227" right="0.15748031496062992" top="0.59055118110236227" bottom="0.59055118110236227" header="0.31496062992125984" footer="0.15748031496062992"/>
  <pageSetup paperSize="9" scale="63" orientation="landscape" r:id="rId1"/>
  <rowBreaks count="1" manualBreakCount="1">
    <brk id="28" max="9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</sheetPr>
  <dimension ref="A1:U62"/>
  <sheetViews>
    <sheetView tabSelected="1" view="pageBreakPreview" topLeftCell="A7" zoomScale="90" zoomScaleNormal="80" zoomScaleSheetLayoutView="90" workbookViewId="0">
      <selection activeCell="D27" sqref="D27"/>
    </sheetView>
  </sheetViews>
  <sheetFormatPr defaultColWidth="9" defaultRowHeight="22.5"/>
  <cols>
    <col min="1" max="1" width="55.5703125" style="13" customWidth="1"/>
    <col min="2" max="2" width="16.5703125" style="13" customWidth="1"/>
    <col min="3" max="3" width="13.5703125" style="13" customWidth="1"/>
    <col min="4" max="4" width="55.7109375" style="13" customWidth="1"/>
    <col min="5" max="7" width="14.5703125" style="13" customWidth="1"/>
    <col min="8" max="8" width="13.5703125" style="61" customWidth="1"/>
    <col min="9" max="10" width="13.5703125" style="13" customWidth="1"/>
    <col min="11" max="16384" width="9" style="13"/>
  </cols>
  <sheetData>
    <row r="1" spans="1:17" ht="27.95" customHeight="1">
      <c r="A1" s="586" t="s">
        <v>694</v>
      </c>
      <c r="B1" s="2581" t="s">
        <v>73</v>
      </c>
      <c r="C1" s="2581"/>
      <c r="D1" s="2581"/>
      <c r="E1" s="213"/>
      <c r="F1" s="214"/>
      <c r="G1" s="213"/>
      <c r="H1" s="215"/>
      <c r="I1" s="213"/>
      <c r="J1" s="213"/>
    </row>
    <row r="2" spans="1:17" ht="27.95" customHeight="1">
      <c r="A2" s="587" t="s">
        <v>18</v>
      </c>
      <c r="B2" s="2581" t="s">
        <v>184</v>
      </c>
      <c r="C2" s="2581"/>
      <c r="D2" s="2581"/>
      <c r="E2" s="208"/>
      <c r="F2" s="208"/>
      <c r="G2" s="208"/>
      <c r="H2" s="209"/>
      <c r="I2" s="208"/>
      <c r="J2" s="208"/>
    </row>
    <row r="3" spans="1:17" s="26" customFormat="1" ht="27.95" customHeight="1">
      <c r="A3" s="210" t="s">
        <v>1</v>
      </c>
      <c r="B3" s="210" t="s">
        <v>75</v>
      </c>
      <c r="C3" s="210"/>
      <c r="D3" s="210"/>
      <c r="E3" s="210" t="s">
        <v>2</v>
      </c>
      <c r="F3" s="210"/>
      <c r="G3" s="210"/>
      <c r="H3" s="2603" t="s">
        <v>3</v>
      </c>
      <c r="I3" s="2603"/>
      <c r="J3" s="2603"/>
    </row>
    <row r="4" spans="1:17" s="26" customFormat="1" ht="27.95" customHeight="1">
      <c r="A4" s="55" t="s">
        <v>4</v>
      </c>
      <c r="B4" s="249" t="s">
        <v>76</v>
      </c>
      <c r="C4" s="55"/>
      <c r="D4" s="55"/>
      <c r="E4" s="344" t="s">
        <v>185</v>
      </c>
      <c r="F4" s="55"/>
      <c r="G4" s="55"/>
      <c r="H4" s="2472" t="s">
        <v>185</v>
      </c>
      <c r="I4" s="2472"/>
      <c r="J4" s="2472"/>
    </row>
    <row r="5" spans="1:17" s="26" customFormat="1" ht="27.95" customHeight="1">
      <c r="A5" s="345" t="s">
        <v>186</v>
      </c>
      <c r="B5" s="249" t="s">
        <v>78</v>
      </c>
      <c r="C5" s="210"/>
      <c r="D5" s="210"/>
      <c r="E5" s="346"/>
      <c r="F5" s="210"/>
      <c r="G5" s="210"/>
      <c r="H5" s="2472"/>
      <c r="I5" s="2472"/>
      <c r="J5" s="2472"/>
    </row>
    <row r="6" spans="1:17" s="26" customFormat="1" ht="27.95" customHeight="1">
      <c r="A6" s="345" t="s">
        <v>187</v>
      </c>
      <c r="B6" s="210" t="s">
        <v>80</v>
      </c>
      <c r="C6" s="210"/>
      <c r="D6" s="210"/>
      <c r="E6" s="210" t="s">
        <v>7</v>
      </c>
      <c r="F6" s="210"/>
      <c r="G6" s="210"/>
      <c r="H6" s="2603" t="s">
        <v>8</v>
      </c>
      <c r="I6" s="2603"/>
      <c r="J6" s="2603"/>
    </row>
    <row r="7" spans="1:17" s="26" customFormat="1" ht="27.95" customHeight="1">
      <c r="A7" s="45"/>
      <c r="B7" s="249" t="s">
        <v>85</v>
      </c>
      <c r="C7" s="45"/>
      <c r="D7" s="45"/>
      <c r="E7" s="344" t="s">
        <v>185</v>
      </c>
      <c r="F7" s="55"/>
      <c r="G7" s="55"/>
      <c r="H7" s="2472" t="s">
        <v>185</v>
      </c>
      <c r="I7" s="2472"/>
      <c r="J7" s="2472"/>
    </row>
    <row r="8" spans="1:17" s="26" customFormat="1" ht="27.95" customHeight="1">
      <c r="A8" s="56"/>
      <c r="B8" s="249" t="s">
        <v>78</v>
      </c>
      <c r="C8" s="56"/>
      <c r="D8" s="56"/>
      <c r="E8" s="347"/>
      <c r="F8" s="56"/>
      <c r="G8" s="56"/>
      <c r="H8" s="238"/>
      <c r="I8" s="238"/>
      <c r="J8" s="238"/>
    </row>
    <row r="9" spans="1:17" s="2" customFormat="1" ht="27.95" customHeight="1">
      <c r="A9" s="10" t="s">
        <v>11</v>
      </c>
      <c r="B9" s="2420" t="s">
        <v>12</v>
      </c>
      <c r="C9" s="2421"/>
      <c r="D9" s="2422"/>
      <c r="E9" s="73">
        <v>10</v>
      </c>
      <c r="F9" s="74">
        <v>11</v>
      </c>
      <c r="G9" s="75">
        <v>12</v>
      </c>
      <c r="H9" s="2475" t="s">
        <v>21</v>
      </c>
      <c r="I9" s="2476"/>
      <c r="J9" s="2477"/>
    </row>
    <row r="10" spans="1:17" s="2" customFormat="1" ht="27.95" customHeight="1">
      <c r="A10" s="11" t="s">
        <v>13</v>
      </c>
      <c r="B10" s="2465" t="s">
        <v>14</v>
      </c>
      <c r="C10" s="2465"/>
      <c r="D10" s="2465"/>
      <c r="E10" s="76" t="s">
        <v>22</v>
      </c>
      <c r="F10" s="77" t="s">
        <v>23</v>
      </c>
      <c r="G10" s="78" t="s">
        <v>24</v>
      </c>
      <c r="H10" s="2427" t="s">
        <v>25</v>
      </c>
      <c r="I10" s="2428"/>
      <c r="J10" s="2429"/>
    </row>
    <row r="11" spans="1:17" s="2" customFormat="1" ht="27.95" customHeight="1">
      <c r="A11" s="12"/>
      <c r="B11" s="2464" t="s">
        <v>15</v>
      </c>
      <c r="C11" s="2464"/>
      <c r="D11" s="2464"/>
      <c r="E11" s="79"/>
      <c r="F11" s="80"/>
      <c r="G11" s="81" t="s">
        <v>26</v>
      </c>
      <c r="H11" s="82" t="s">
        <v>188</v>
      </c>
      <c r="I11" s="82" t="s">
        <v>189</v>
      </c>
      <c r="J11" s="82" t="s">
        <v>16</v>
      </c>
    </row>
    <row r="12" spans="1:17" ht="27.95" customHeight="1">
      <c r="A12" s="1171" t="s">
        <v>1276</v>
      </c>
      <c r="B12" s="602" t="s">
        <v>1277</v>
      </c>
      <c r="C12" s="603"/>
      <c r="D12" s="603"/>
      <c r="E12" s="348" t="s">
        <v>24</v>
      </c>
      <c r="F12" s="348" t="s">
        <v>43</v>
      </c>
      <c r="G12" s="348" t="s">
        <v>44</v>
      </c>
      <c r="H12" s="349"/>
      <c r="I12" s="349"/>
      <c r="J12" s="349"/>
      <c r="K12" s="54"/>
      <c r="L12" s="54"/>
      <c r="M12" s="54"/>
      <c r="N12" s="54"/>
      <c r="O12" s="54"/>
      <c r="P12" s="54"/>
      <c r="Q12" s="54"/>
    </row>
    <row r="13" spans="1:17" ht="27.95" customHeight="1">
      <c r="A13" s="1172" t="s">
        <v>649</v>
      </c>
      <c r="B13" s="604" t="s">
        <v>190</v>
      </c>
      <c r="C13" s="605"/>
      <c r="D13" s="605"/>
      <c r="E13" s="351" t="s">
        <v>45</v>
      </c>
      <c r="F13" s="352"/>
      <c r="G13" s="192" t="s">
        <v>46</v>
      </c>
      <c r="H13" s="353"/>
      <c r="I13" s="353"/>
      <c r="J13" s="353"/>
      <c r="K13" s="54"/>
      <c r="L13" s="54"/>
      <c r="M13" s="54"/>
      <c r="N13" s="54"/>
      <c r="O13" s="54"/>
      <c r="P13" s="54"/>
      <c r="Q13" s="54"/>
    </row>
    <row r="14" spans="1:17" ht="27.95" customHeight="1">
      <c r="A14" s="354"/>
      <c r="B14" s="355" t="s">
        <v>139</v>
      </c>
      <c r="C14" s="356">
        <v>1</v>
      </c>
      <c r="D14" s="357"/>
      <c r="E14" s="351" t="s">
        <v>44</v>
      </c>
      <c r="F14" s="352"/>
      <c r="G14" s="352"/>
      <c r="H14" s="203">
        <v>0</v>
      </c>
      <c r="I14" s="203">
        <v>0</v>
      </c>
      <c r="J14" s="203">
        <f>SUM(H14:I14)</f>
        <v>0</v>
      </c>
      <c r="K14" s="358" t="s">
        <v>191</v>
      </c>
      <c r="L14" s="54"/>
      <c r="M14" s="54"/>
      <c r="N14" s="54"/>
      <c r="O14" s="54"/>
      <c r="P14" s="54"/>
      <c r="Q14" s="54"/>
    </row>
    <row r="15" spans="1:17" ht="27.95" customHeight="1">
      <c r="A15" s="354"/>
      <c r="B15" s="355" t="s">
        <v>57</v>
      </c>
      <c r="C15" s="356">
        <v>1</v>
      </c>
      <c r="D15" s="357"/>
      <c r="E15" s="359"/>
      <c r="F15" s="353"/>
      <c r="G15" s="360"/>
      <c r="H15" s="203">
        <v>0</v>
      </c>
      <c r="I15" s="203">
        <v>0</v>
      </c>
      <c r="J15" s="203">
        <f t="shared" ref="J15:J17" si="0">SUM(H15:I15)</f>
        <v>0</v>
      </c>
      <c r="K15" s="358" t="s">
        <v>191</v>
      </c>
      <c r="L15" s="54"/>
      <c r="M15" s="54"/>
      <c r="N15" s="54"/>
      <c r="O15" s="54"/>
      <c r="P15" s="54"/>
      <c r="Q15" s="54"/>
    </row>
    <row r="16" spans="1:17" ht="27.95" customHeight="1">
      <c r="A16" s="354"/>
      <c r="B16" s="355" t="s">
        <v>115</v>
      </c>
      <c r="C16" s="356">
        <v>1</v>
      </c>
      <c r="D16" s="357"/>
      <c r="E16" s="359"/>
      <c r="F16" s="353"/>
      <c r="G16" s="360"/>
      <c r="H16" s="203">
        <v>0</v>
      </c>
      <c r="I16" s="203">
        <v>0</v>
      </c>
      <c r="J16" s="203">
        <f t="shared" si="0"/>
        <v>0</v>
      </c>
      <c r="K16" s="358" t="s">
        <v>191</v>
      </c>
      <c r="L16" s="54"/>
      <c r="M16" s="54"/>
      <c r="N16" s="54"/>
      <c r="O16" s="54"/>
      <c r="P16" s="54"/>
      <c r="Q16" s="54"/>
    </row>
    <row r="17" spans="1:21" ht="27.95" customHeight="1">
      <c r="A17" s="354"/>
      <c r="B17" s="355" t="s">
        <v>59</v>
      </c>
      <c r="C17" s="356">
        <v>1</v>
      </c>
      <c r="D17" s="357"/>
      <c r="E17" s="359"/>
      <c r="F17" s="353"/>
      <c r="G17" s="360"/>
      <c r="H17" s="203">
        <f>SUM(H14:H16)</f>
        <v>0</v>
      </c>
      <c r="I17" s="203">
        <f t="shared" ref="I17" si="1">SUM(I14:I16)</f>
        <v>0</v>
      </c>
      <c r="J17" s="203">
        <f t="shared" si="0"/>
        <v>0</v>
      </c>
      <c r="K17" s="358" t="s">
        <v>191</v>
      </c>
      <c r="L17" s="54"/>
      <c r="M17" s="54"/>
      <c r="N17" s="54"/>
      <c r="O17" s="54"/>
      <c r="P17" s="54"/>
      <c r="Q17" s="54"/>
    </row>
    <row r="18" spans="1:21" ht="27.95" customHeight="1">
      <c r="A18" s="354"/>
      <c r="B18" s="1921" t="s">
        <v>192</v>
      </c>
      <c r="C18" s="361"/>
      <c r="D18" s="357"/>
      <c r="E18" s="359"/>
      <c r="F18" s="353"/>
      <c r="G18" s="360"/>
      <c r="H18" s="353"/>
      <c r="I18" s="353"/>
      <c r="J18" s="353"/>
      <c r="K18" s="54"/>
      <c r="L18" s="54"/>
      <c r="M18" s="54"/>
      <c r="N18" s="54"/>
      <c r="O18" s="54"/>
      <c r="P18" s="54"/>
      <c r="Q18" s="54"/>
    </row>
    <row r="19" spans="1:21" ht="27.95" customHeight="1">
      <c r="A19" s="354"/>
      <c r="B19" s="350"/>
      <c r="C19" s="350"/>
      <c r="D19" s="350"/>
      <c r="E19" s="359"/>
      <c r="F19" s="353"/>
      <c r="G19" s="360"/>
      <c r="H19" s="353"/>
      <c r="I19" s="353"/>
      <c r="J19" s="353"/>
      <c r="K19" s="54"/>
      <c r="L19" s="54"/>
      <c r="M19" s="54"/>
      <c r="N19" s="54"/>
      <c r="O19" s="54"/>
      <c r="P19" s="54"/>
      <c r="Q19" s="54"/>
    </row>
    <row r="20" spans="1:21" ht="27.95" customHeight="1">
      <c r="A20" s="600"/>
      <c r="B20" s="2612" t="s">
        <v>1278</v>
      </c>
      <c r="C20" s="2612"/>
      <c r="D20" s="2612"/>
      <c r="E20" s="351" t="s">
        <v>24</v>
      </c>
      <c r="F20" s="351" t="s">
        <v>43</v>
      </c>
      <c r="G20" s="351" t="s">
        <v>44</v>
      </c>
      <c r="H20" s="9"/>
      <c r="I20" s="9"/>
      <c r="J20" s="14"/>
      <c r="K20" s="1302"/>
      <c r="L20" s="1303"/>
      <c r="M20" s="1303"/>
      <c r="N20" s="45"/>
      <c r="O20" s="45"/>
      <c r="P20" s="45"/>
      <c r="Q20" s="45"/>
      <c r="R20" s="45"/>
      <c r="S20" s="45"/>
      <c r="T20" s="45"/>
      <c r="U20" s="45"/>
    </row>
    <row r="21" spans="1:21" ht="27.95" customHeight="1">
      <c r="A21" s="1044"/>
      <c r="B21" s="355" t="s">
        <v>139</v>
      </c>
      <c r="C21" s="1611">
        <v>1500</v>
      </c>
      <c r="D21" s="357" t="s">
        <v>441</v>
      </c>
      <c r="E21" s="351" t="s">
        <v>45</v>
      </c>
      <c r="F21" s="352"/>
      <c r="G21" s="192" t="s">
        <v>46</v>
      </c>
      <c r="H21" s="203">
        <v>0</v>
      </c>
      <c r="I21" s="203">
        <v>0</v>
      </c>
      <c r="J21" s="203">
        <f>SUM(H21:I21)</f>
        <v>0</v>
      </c>
      <c r="K21" s="1304"/>
      <c r="L21" s="1305"/>
      <c r="M21" s="1306"/>
      <c r="N21" s="45"/>
      <c r="O21" s="45"/>
      <c r="P21" s="45"/>
      <c r="Q21" s="45"/>
      <c r="R21" s="45"/>
      <c r="S21" s="45"/>
      <c r="T21" s="45"/>
      <c r="U21" s="45"/>
    </row>
    <row r="22" spans="1:21" ht="27.95" customHeight="1">
      <c r="A22" s="1045"/>
      <c r="B22" s="355" t="s">
        <v>57</v>
      </c>
      <c r="C22" s="1612">
        <v>700</v>
      </c>
      <c r="D22" s="357" t="s">
        <v>193</v>
      </c>
      <c r="E22" s="351" t="s">
        <v>44</v>
      </c>
      <c r="F22" s="352"/>
      <c r="G22" s="352"/>
      <c r="H22" s="203">
        <v>0</v>
      </c>
      <c r="I22" s="203">
        <v>0</v>
      </c>
      <c r="J22" s="203">
        <f t="shared" ref="J22:J24" si="2">SUM(H22:I22)</f>
        <v>0</v>
      </c>
      <c r="K22" s="1304"/>
      <c r="L22" s="1307"/>
      <c r="M22" s="1306"/>
      <c r="N22" s="45"/>
      <c r="O22" s="45"/>
      <c r="P22" s="45"/>
      <c r="Q22" s="45"/>
      <c r="R22" s="45"/>
      <c r="S22" s="45"/>
      <c r="T22" s="45"/>
      <c r="U22" s="45"/>
    </row>
    <row r="23" spans="1:21" ht="27.95" customHeight="1">
      <c r="A23" s="1046"/>
      <c r="B23" s="355" t="s">
        <v>115</v>
      </c>
      <c r="C23" s="1612">
        <v>100</v>
      </c>
      <c r="D23" s="357" t="s">
        <v>193</v>
      </c>
      <c r="E23" s="363"/>
      <c r="F23" s="339"/>
      <c r="G23" s="339"/>
      <c r="H23" s="203">
        <v>0</v>
      </c>
      <c r="I23" s="203">
        <v>0</v>
      </c>
      <c r="J23" s="203">
        <f t="shared" si="2"/>
        <v>0</v>
      </c>
      <c r="K23" s="1304"/>
      <c r="L23" s="1305"/>
      <c r="M23" s="1306"/>
      <c r="N23" s="45"/>
      <c r="O23" s="45"/>
      <c r="P23" s="45"/>
      <c r="Q23" s="45"/>
      <c r="R23" s="45"/>
      <c r="S23" s="45"/>
      <c r="T23" s="45"/>
      <c r="U23" s="45"/>
    </row>
    <row r="24" spans="1:21" ht="27.95" customHeight="1">
      <c r="A24" s="1045"/>
      <c r="B24" s="1921" t="s">
        <v>59</v>
      </c>
      <c r="C24" s="1612">
        <v>2300</v>
      </c>
      <c r="D24" s="357" t="s">
        <v>193</v>
      </c>
      <c r="E24" s="340"/>
      <c r="F24" s="339"/>
      <c r="G24" s="339"/>
      <c r="H24" s="203">
        <f>SUM(H21:H23)</f>
        <v>0</v>
      </c>
      <c r="I24" s="203">
        <f t="shared" ref="I24" si="3">SUM(I21:I23)</f>
        <v>0</v>
      </c>
      <c r="J24" s="203">
        <f t="shared" si="2"/>
        <v>0</v>
      </c>
      <c r="K24" s="1304"/>
      <c r="L24" s="1307"/>
      <c r="M24" s="1306"/>
      <c r="N24" s="45"/>
      <c r="O24" s="45"/>
      <c r="P24" s="45"/>
      <c r="Q24" s="45"/>
      <c r="R24" s="45"/>
      <c r="S24" s="45"/>
      <c r="T24" s="45"/>
      <c r="U24" s="45"/>
    </row>
    <row r="25" spans="1:21" ht="27.95" customHeight="1">
      <c r="A25" s="364"/>
      <c r="B25" s="1921" t="s">
        <v>192</v>
      </c>
      <c r="C25" s="1913"/>
      <c r="D25" s="365"/>
      <c r="E25" s="340"/>
      <c r="F25" s="339"/>
      <c r="G25" s="339"/>
      <c r="H25" s="5"/>
      <c r="I25" s="9"/>
      <c r="J25" s="14"/>
      <c r="L25" s="1301"/>
    </row>
    <row r="26" spans="1:21" ht="27.95" customHeight="1">
      <c r="A26" s="364"/>
      <c r="B26" s="1613"/>
      <c r="C26" s="366"/>
      <c r="D26" s="1914"/>
      <c r="E26" s="339"/>
      <c r="F26" s="339"/>
      <c r="G26" s="367"/>
      <c r="H26" s="9"/>
      <c r="I26" s="32"/>
      <c r="J26" s="14"/>
    </row>
    <row r="27" spans="1:21" ht="27.95" customHeight="1">
      <c r="A27" s="595"/>
      <c r="B27" s="1614"/>
      <c r="C27" s="596"/>
      <c r="D27" s="476"/>
      <c r="E27" s="597"/>
      <c r="F27" s="597"/>
      <c r="G27" s="598"/>
      <c r="H27" s="16"/>
      <c r="I27" s="599"/>
      <c r="J27" s="28"/>
    </row>
    <row r="28" spans="1:21" ht="27.95" customHeight="1">
      <c r="A28" s="595"/>
      <c r="B28" s="1614"/>
      <c r="C28" s="596"/>
      <c r="D28" s="476"/>
      <c r="E28" s="597"/>
      <c r="F28" s="597"/>
      <c r="G28" s="598"/>
      <c r="H28" s="16"/>
      <c r="I28" s="599"/>
      <c r="J28" s="28"/>
    </row>
    <row r="29" spans="1:21" ht="27.95" customHeight="1">
      <c r="A29" s="595"/>
      <c r="B29" s="945"/>
      <c r="C29" s="596"/>
      <c r="D29" s="476"/>
      <c r="E29" s="597"/>
      <c r="F29" s="597"/>
      <c r="G29" s="598"/>
      <c r="H29" s="16"/>
      <c r="I29" s="599"/>
      <c r="J29" s="28"/>
    </row>
    <row r="30" spans="1:21" ht="27.95" customHeight="1">
      <c r="A30" s="595"/>
      <c r="B30" s="945"/>
      <c r="C30" s="596"/>
      <c r="D30" s="476"/>
      <c r="E30" s="597"/>
      <c r="F30" s="597"/>
      <c r="G30" s="598"/>
      <c r="H30" s="16"/>
      <c r="I30" s="599"/>
      <c r="J30" s="28"/>
    </row>
    <row r="31" spans="1:21" ht="27.95" customHeight="1">
      <c r="A31" s="2232"/>
      <c r="B31" s="2233"/>
      <c r="C31" s="2234"/>
      <c r="D31" s="910"/>
      <c r="E31" s="2235"/>
      <c r="F31" s="2235"/>
      <c r="G31" s="2236"/>
      <c r="H31" s="2237"/>
      <c r="I31" s="2238"/>
      <c r="J31" s="887"/>
    </row>
    <row r="32" spans="1:21" ht="27.95" customHeight="1">
      <c r="A32" s="1171" t="s">
        <v>1276</v>
      </c>
      <c r="B32" s="2613" t="s">
        <v>1279</v>
      </c>
      <c r="C32" s="2614"/>
      <c r="D32" s="2615"/>
      <c r="E32" s="348" t="s">
        <v>24</v>
      </c>
      <c r="F32" s="348" t="s">
        <v>43</v>
      </c>
      <c r="G32" s="348" t="s">
        <v>44</v>
      </c>
      <c r="H32" s="23"/>
      <c r="I32" s="23"/>
      <c r="J32" s="27"/>
    </row>
    <row r="33" spans="1:11" ht="27.95" customHeight="1">
      <c r="A33" s="1172" t="s">
        <v>1308</v>
      </c>
      <c r="B33" s="1471" t="s">
        <v>198</v>
      </c>
      <c r="C33" s="1472"/>
      <c r="D33" s="1473"/>
      <c r="E33" s="351" t="s">
        <v>45</v>
      </c>
      <c r="F33" s="351"/>
      <c r="G33" s="192" t="s">
        <v>46</v>
      </c>
      <c r="H33" s="6"/>
      <c r="I33" s="6"/>
      <c r="J33" s="14"/>
    </row>
    <row r="34" spans="1:11" ht="27.95" customHeight="1">
      <c r="A34" s="601"/>
      <c r="B34" s="1471" t="s">
        <v>199</v>
      </c>
      <c r="C34" s="1472"/>
      <c r="D34" s="1473"/>
      <c r="E34" s="351" t="s">
        <v>44</v>
      </c>
      <c r="F34" s="351"/>
      <c r="G34" s="351"/>
      <c r="H34" s="6"/>
      <c r="I34" s="6"/>
      <c r="J34" s="14"/>
    </row>
    <row r="35" spans="1:11" ht="27.95" customHeight="1">
      <c r="A35" s="601"/>
      <c r="B35" s="1471" t="s">
        <v>200</v>
      </c>
      <c r="C35" s="1472"/>
      <c r="D35" s="1473"/>
      <c r="E35" s="351"/>
      <c r="F35" s="351"/>
      <c r="G35" s="351"/>
      <c r="H35" s="6"/>
      <c r="I35" s="6"/>
      <c r="J35" s="14"/>
    </row>
    <row r="36" spans="1:11" ht="27.95" customHeight="1">
      <c r="A36" s="4"/>
      <c r="B36" s="355" t="s">
        <v>194</v>
      </c>
      <c r="C36" s="361" t="s">
        <v>117</v>
      </c>
      <c r="D36" s="357"/>
      <c r="E36" s="372"/>
      <c r="F36" s="352"/>
      <c r="G36" s="192"/>
      <c r="H36" s="203">
        <v>0</v>
      </c>
      <c r="I36" s="203">
        <v>0</v>
      </c>
      <c r="J36" s="203">
        <f>SUM(H36:I36)</f>
        <v>0</v>
      </c>
    </row>
    <row r="37" spans="1:11" ht="27.95" customHeight="1">
      <c r="A37" s="31"/>
      <c r="B37" s="355" t="s">
        <v>195</v>
      </c>
      <c r="C37" s="361" t="s">
        <v>117</v>
      </c>
      <c r="D37" s="357"/>
      <c r="E37" s="372"/>
      <c r="F37" s="352"/>
      <c r="G37" s="352"/>
      <c r="H37" s="203">
        <v>0</v>
      </c>
      <c r="I37" s="203">
        <v>0</v>
      </c>
      <c r="J37" s="203">
        <f t="shared" ref="J37:J39" si="4">SUM(H37:I37)</f>
        <v>0</v>
      </c>
    </row>
    <row r="38" spans="1:11" ht="27.95" customHeight="1">
      <c r="A38" s="33"/>
      <c r="B38" s="355" t="s">
        <v>196</v>
      </c>
      <c r="C38" s="361" t="s">
        <v>117</v>
      </c>
      <c r="D38" s="606"/>
      <c r="E38" s="363"/>
      <c r="F38" s="339"/>
      <c r="G38" s="339"/>
      <c r="H38" s="203">
        <v>0</v>
      </c>
      <c r="I38" s="203">
        <v>0</v>
      </c>
      <c r="J38" s="203">
        <f t="shared" si="4"/>
        <v>0</v>
      </c>
    </row>
    <row r="39" spans="1:11" ht="27.95" customHeight="1">
      <c r="A39" s="33"/>
      <c r="B39" s="355" t="s">
        <v>197</v>
      </c>
      <c r="C39" s="361" t="s">
        <v>117</v>
      </c>
      <c r="D39" s="357"/>
      <c r="E39" s="340"/>
      <c r="F39" s="339"/>
      <c r="G39" s="339"/>
      <c r="H39" s="203">
        <f>SUM(H36:H38)</f>
        <v>0</v>
      </c>
      <c r="I39" s="203">
        <f t="shared" ref="I39" si="5">SUM(I36:I38)</f>
        <v>0</v>
      </c>
      <c r="J39" s="203">
        <f t="shared" si="4"/>
        <v>0</v>
      </c>
    </row>
    <row r="40" spans="1:11" ht="27.95" customHeight="1">
      <c r="A40" s="25"/>
      <c r="B40" s="1921"/>
      <c r="C40" s="1913"/>
      <c r="D40" s="1914"/>
      <c r="E40" s="368"/>
      <c r="F40" s="368"/>
      <c r="G40" s="368"/>
      <c r="H40" s="7"/>
      <c r="I40" s="7"/>
      <c r="J40" s="14"/>
    </row>
    <row r="41" spans="1:11" ht="27.95" customHeight="1">
      <c r="A41" s="171"/>
      <c r="B41" s="2609" t="s">
        <v>1280</v>
      </c>
      <c r="C41" s="2610"/>
      <c r="D41" s="2611"/>
      <c r="E41" s="351" t="s">
        <v>24</v>
      </c>
      <c r="F41" s="351" t="s">
        <v>43</v>
      </c>
      <c r="G41" s="351" t="s">
        <v>44</v>
      </c>
      <c r="H41" s="6"/>
      <c r="I41" s="6"/>
      <c r="J41" s="14"/>
    </row>
    <row r="42" spans="1:11" ht="27.95" customHeight="1">
      <c r="A42" s="171"/>
      <c r="B42" s="355" t="s">
        <v>171</v>
      </c>
      <c r="C42" s="361">
        <v>1900</v>
      </c>
      <c r="D42" s="357" t="s">
        <v>566</v>
      </c>
      <c r="E42" s="351" t="s">
        <v>45</v>
      </c>
      <c r="F42" s="352"/>
      <c r="G42" s="192" t="s">
        <v>46</v>
      </c>
      <c r="H42" s="203">
        <v>0</v>
      </c>
      <c r="I42" s="203">
        <v>0</v>
      </c>
      <c r="J42" s="203">
        <f>SUM(H42:I42)</f>
        <v>0</v>
      </c>
      <c r="K42" s="362"/>
    </row>
    <row r="43" spans="1:11" ht="27.95" customHeight="1">
      <c r="A43" s="1046"/>
      <c r="B43" s="355" t="s">
        <v>172</v>
      </c>
      <c r="C43" s="361">
        <v>2200</v>
      </c>
      <c r="D43" s="357" t="s">
        <v>155</v>
      </c>
      <c r="E43" s="351" t="s">
        <v>44</v>
      </c>
      <c r="F43" s="352"/>
      <c r="G43" s="352"/>
      <c r="H43" s="203">
        <v>0</v>
      </c>
      <c r="I43" s="203">
        <v>0</v>
      </c>
      <c r="J43" s="203">
        <f t="shared" ref="J43:J45" si="6">SUM(H43:I43)</f>
        <v>0</v>
      </c>
    </row>
    <row r="44" spans="1:11" ht="27.95" customHeight="1">
      <c r="A44" s="1045"/>
      <c r="B44" s="355" t="s">
        <v>162</v>
      </c>
      <c r="C44" s="361">
        <v>1500</v>
      </c>
      <c r="D44" s="357" t="s">
        <v>155</v>
      </c>
      <c r="E44" s="363"/>
      <c r="F44" s="339"/>
      <c r="G44" s="339"/>
      <c r="H44" s="203">
        <v>0</v>
      </c>
      <c r="I44" s="203">
        <v>0</v>
      </c>
      <c r="J44" s="203">
        <f t="shared" si="6"/>
        <v>0</v>
      </c>
    </row>
    <row r="45" spans="1:11" ht="27.95" customHeight="1">
      <c r="A45" s="1045"/>
      <c r="B45" s="1921" t="s">
        <v>59</v>
      </c>
      <c r="C45" s="361">
        <f>C42+C43+C44</f>
        <v>5600</v>
      </c>
      <c r="D45" s="357" t="s">
        <v>155</v>
      </c>
      <c r="E45" s="339"/>
      <c r="F45" s="339"/>
      <c r="G45" s="367"/>
      <c r="H45" s="203">
        <f>SUM(H42:H44)</f>
        <v>0</v>
      </c>
      <c r="I45" s="203">
        <f t="shared" ref="I45" si="7">SUM(I42:I44)</f>
        <v>0</v>
      </c>
      <c r="J45" s="203">
        <f t="shared" si="6"/>
        <v>0</v>
      </c>
    </row>
    <row r="46" spans="1:11" ht="27.95" customHeight="1">
      <c r="A46" s="1045"/>
      <c r="B46" s="1921" t="s">
        <v>192</v>
      </c>
      <c r="C46" s="1913"/>
      <c r="D46" s="1914"/>
      <c r="E46" s="340"/>
      <c r="F46" s="340"/>
      <c r="G46" s="340"/>
      <c r="H46" s="29"/>
      <c r="I46" s="29"/>
      <c r="J46" s="14"/>
    </row>
    <row r="47" spans="1:11" ht="27.95" customHeight="1">
      <c r="A47" s="1045"/>
      <c r="B47" s="1921"/>
      <c r="C47" s="1913"/>
      <c r="D47" s="1914"/>
      <c r="E47" s="340"/>
      <c r="F47" s="340"/>
      <c r="G47" s="340"/>
      <c r="H47" s="29"/>
      <c r="I47" s="29"/>
      <c r="J47" s="14"/>
    </row>
    <row r="48" spans="1:11" ht="27.95" customHeight="1">
      <c r="A48" s="1045"/>
      <c r="B48" s="1174" t="s">
        <v>1281</v>
      </c>
      <c r="C48" s="835"/>
      <c r="D48" s="1173"/>
      <c r="E48" s="434" t="s">
        <v>24</v>
      </c>
      <c r="F48" s="434" t="s">
        <v>113</v>
      </c>
      <c r="G48" s="434" t="s">
        <v>44</v>
      </c>
      <c r="H48" s="221"/>
      <c r="I48" s="221"/>
      <c r="J48" s="221"/>
    </row>
    <row r="49" spans="1:10" ht="27.95" customHeight="1">
      <c r="A49" s="1045"/>
      <c r="B49" s="1174" t="s">
        <v>1099</v>
      </c>
      <c r="C49" s="835"/>
      <c r="D49" s="1173"/>
      <c r="E49" s="434" t="s">
        <v>45</v>
      </c>
      <c r="F49" s="412"/>
      <c r="G49" s="413" t="s">
        <v>46</v>
      </c>
      <c r="H49" s="221"/>
      <c r="I49" s="221"/>
      <c r="J49" s="221"/>
    </row>
    <row r="50" spans="1:10" ht="27.95" customHeight="1">
      <c r="A50" s="1243"/>
      <c r="B50" s="1175" t="s">
        <v>171</v>
      </c>
      <c r="C50" s="835" t="s">
        <v>235</v>
      </c>
      <c r="D50" s="1173"/>
      <c r="E50" s="434" t="s">
        <v>44</v>
      </c>
      <c r="F50" s="412"/>
      <c r="G50" s="412"/>
      <c r="H50" s="221">
        <v>0</v>
      </c>
      <c r="I50" s="221">
        <v>0</v>
      </c>
      <c r="J50" s="221">
        <f>SUM(H50:I50)</f>
        <v>0</v>
      </c>
    </row>
    <row r="51" spans="1:10" ht="27.95" customHeight="1">
      <c r="A51" s="1045"/>
      <c r="B51" s="1175" t="s">
        <v>172</v>
      </c>
      <c r="C51" s="835" t="s">
        <v>235</v>
      </c>
      <c r="D51" s="1173"/>
      <c r="E51" s="411"/>
      <c r="F51" s="412"/>
      <c r="G51" s="412"/>
      <c r="H51" s="221">
        <v>0</v>
      </c>
      <c r="I51" s="221">
        <v>0</v>
      </c>
      <c r="J51" s="221">
        <f t="shared" ref="J51:J52" si="8">SUM(H51:I51)</f>
        <v>0</v>
      </c>
    </row>
    <row r="52" spans="1:10" ht="27.95" customHeight="1">
      <c r="A52" s="1045"/>
      <c r="B52" s="1175" t="s">
        <v>162</v>
      </c>
      <c r="C52" s="835" t="s">
        <v>235</v>
      </c>
      <c r="D52" s="1173"/>
      <c r="E52" s="411"/>
      <c r="F52" s="412"/>
      <c r="G52" s="412"/>
      <c r="H52" s="221">
        <v>0</v>
      </c>
      <c r="I52" s="221">
        <v>0</v>
      </c>
      <c r="J52" s="221">
        <f t="shared" si="8"/>
        <v>0</v>
      </c>
    </row>
    <row r="53" spans="1:10" ht="27.95" customHeight="1">
      <c r="A53" s="1271"/>
      <c r="B53" s="1187" t="s">
        <v>726</v>
      </c>
      <c r="C53" s="1272"/>
      <c r="D53" s="1273"/>
      <c r="E53" s="411"/>
      <c r="F53" s="412"/>
      <c r="G53" s="412"/>
      <c r="H53" s="221">
        <v>0</v>
      </c>
      <c r="I53" s="221">
        <v>0</v>
      </c>
      <c r="J53" s="221">
        <f t="shared" ref="J53" si="9">SUM(H53:I53)</f>
        <v>0</v>
      </c>
    </row>
    <row r="54" spans="1:10" ht="27.95" customHeight="1">
      <c r="A54" s="1271"/>
      <c r="B54" s="1187" t="s">
        <v>1098</v>
      </c>
      <c r="C54" s="1897"/>
      <c r="D54" s="1898"/>
      <c r="E54" s="340"/>
      <c r="F54" s="340"/>
      <c r="G54" s="340"/>
      <c r="H54" s="29"/>
      <c r="I54" s="29"/>
      <c r="J54" s="47"/>
    </row>
    <row r="55" spans="1:10" ht="27.95" customHeight="1">
      <c r="A55" s="1045"/>
      <c r="B55" s="1598"/>
      <c r="C55" s="1913"/>
      <c r="D55" s="1914"/>
      <c r="E55" s="340"/>
      <c r="F55" s="340"/>
      <c r="G55" s="340"/>
      <c r="H55" s="29"/>
      <c r="I55" s="29"/>
      <c r="J55" s="14"/>
    </row>
    <row r="56" spans="1:10" ht="27.95" customHeight="1">
      <c r="A56" s="1045"/>
      <c r="B56" s="1921"/>
      <c r="C56" s="1913"/>
      <c r="D56" s="1914"/>
      <c r="E56" s="340"/>
      <c r="F56" s="340"/>
      <c r="G56" s="340"/>
      <c r="H56" s="29"/>
      <c r="I56" s="29"/>
      <c r="J56" s="14"/>
    </row>
    <row r="57" spans="1:10" ht="27.95" customHeight="1">
      <c r="A57" s="1045"/>
      <c r="B57" s="1921"/>
      <c r="C57" s="1913"/>
      <c r="D57" s="1914"/>
      <c r="E57" s="340"/>
      <c r="F57" s="340"/>
      <c r="G57" s="340"/>
      <c r="H57" s="29"/>
      <c r="I57" s="29"/>
      <c r="J57" s="14"/>
    </row>
    <row r="58" spans="1:10" ht="27.95" customHeight="1">
      <c r="A58" s="373"/>
      <c r="B58" s="1921"/>
      <c r="C58" s="1913"/>
      <c r="D58" s="1914"/>
      <c r="E58" s="340"/>
      <c r="F58" s="340"/>
      <c r="G58" s="340"/>
      <c r="H58" s="29"/>
      <c r="I58" s="29"/>
      <c r="J58" s="14"/>
    </row>
    <row r="59" spans="1:10" ht="27.95" customHeight="1">
      <c r="A59" s="373"/>
      <c r="B59" s="1921"/>
      <c r="C59" s="1913"/>
      <c r="D59" s="1914"/>
      <c r="E59" s="340"/>
      <c r="F59" s="340"/>
      <c r="G59" s="340"/>
      <c r="H59" s="29"/>
      <c r="I59" s="29"/>
      <c r="J59" s="14"/>
    </row>
    <row r="60" spans="1:10" ht="27.95" customHeight="1">
      <c r="A60" s="373"/>
      <c r="B60" s="1921"/>
      <c r="C60" s="1913"/>
      <c r="D60" s="1914"/>
      <c r="E60" s="340"/>
      <c r="F60" s="340"/>
      <c r="G60" s="340"/>
      <c r="H60" s="29"/>
      <c r="I60" s="29"/>
      <c r="J60" s="14"/>
    </row>
    <row r="61" spans="1:10" ht="27.95" customHeight="1">
      <c r="A61" s="374"/>
      <c r="B61" s="369"/>
      <c r="C61" s="370"/>
      <c r="D61" s="371"/>
      <c r="E61" s="375"/>
      <c r="F61" s="375"/>
      <c r="G61" s="375"/>
      <c r="H61" s="376"/>
      <c r="I61" s="376"/>
      <c r="J61" s="15"/>
    </row>
    <row r="62" spans="1:10">
      <c r="I62" s="13">
        <v>1</v>
      </c>
      <c r="J62" s="13">
        <v>5</v>
      </c>
    </row>
  </sheetData>
  <mergeCells count="15">
    <mergeCell ref="B41:D41"/>
    <mergeCell ref="B11:D11"/>
    <mergeCell ref="B1:D1"/>
    <mergeCell ref="B2:D2"/>
    <mergeCell ref="B9:D9"/>
    <mergeCell ref="B10:D10"/>
    <mergeCell ref="B20:D20"/>
    <mergeCell ref="B32:D32"/>
    <mergeCell ref="H9:J9"/>
    <mergeCell ref="H10:J10"/>
    <mergeCell ref="H3:J3"/>
    <mergeCell ref="H4:J4"/>
    <mergeCell ref="H5:J5"/>
    <mergeCell ref="H6:J6"/>
    <mergeCell ref="H7:J7"/>
  </mergeCells>
  <pageMargins left="0.59055118110236227" right="0.15748031496062992" top="0.59055118110236227" bottom="0.59055118110236227" header="0.31496062992125984" footer="0.15748031496062992"/>
  <pageSetup paperSize="9" scale="58" orientation="landscape" r:id="rId1"/>
  <colBreaks count="1" manualBreakCount="1">
    <brk id="10" max="54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</sheetPr>
  <dimension ref="A1:L65"/>
  <sheetViews>
    <sheetView view="pageBreakPreview" topLeftCell="A9" zoomScale="78" zoomScaleNormal="60" zoomScaleSheetLayoutView="78" workbookViewId="0">
      <selection activeCell="B70" sqref="B70"/>
    </sheetView>
  </sheetViews>
  <sheetFormatPr defaultColWidth="9" defaultRowHeight="27.95" customHeight="1"/>
  <cols>
    <col min="1" max="1" width="55.5703125" style="13" customWidth="1"/>
    <col min="2" max="2" width="16.5703125" style="13" customWidth="1"/>
    <col min="3" max="3" width="13.5703125" style="13" customWidth="1"/>
    <col min="4" max="4" width="44.42578125" style="13" customWidth="1"/>
    <col min="5" max="7" width="15.5703125" style="13" customWidth="1"/>
    <col min="8" max="8" width="13.5703125" style="61" customWidth="1"/>
    <col min="9" max="10" width="13.5703125" style="13" customWidth="1"/>
    <col min="11" max="16384" width="9" style="13"/>
  </cols>
  <sheetData>
    <row r="1" spans="1:10" ht="27.95" customHeight="1">
      <c r="A1" s="586" t="s">
        <v>694</v>
      </c>
      <c r="B1" s="377"/>
      <c r="C1" s="470" t="s">
        <v>73</v>
      </c>
      <c r="D1" s="377"/>
      <c r="E1" s="378"/>
      <c r="F1" s="379"/>
      <c r="G1" s="378"/>
      <c r="H1" s="380"/>
      <c r="I1" s="378"/>
      <c r="J1" s="378"/>
    </row>
    <row r="2" spans="1:10" s="2" customFormat="1" ht="27.95" customHeight="1">
      <c r="A2" s="587" t="s">
        <v>18</v>
      </c>
      <c r="B2" s="377"/>
      <c r="C2" s="470" t="s">
        <v>184</v>
      </c>
      <c r="D2" s="377"/>
      <c r="E2" s="378"/>
      <c r="F2" s="378"/>
      <c r="G2" s="378"/>
      <c r="H2" s="380"/>
      <c r="I2" s="378"/>
      <c r="J2" s="378"/>
    </row>
    <row r="3" spans="1:10" s="2" customFormat="1" ht="27.95" customHeight="1">
      <c r="A3" s="210" t="s">
        <v>1</v>
      </c>
      <c r="B3" s="270"/>
      <c r="C3" s="270" t="s">
        <v>75</v>
      </c>
      <c r="D3" s="270"/>
      <c r="E3" s="270" t="s">
        <v>2</v>
      </c>
      <c r="F3" s="270"/>
      <c r="G3" s="270"/>
      <c r="H3" s="2616" t="s">
        <v>3</v>
      </c>
      <c r="I3" s="2616"/>
      <c r="J3" s="2616"/>
    </row>
    <row r="4" spans="1:10" s="2" customFormat="1" ht="27.95" customHeight="1">
      <c r="A4" s="272" t="s">
        <v>4</v>
      </c>
      <c r="B4" s="275"/>
      <c r="C4" s="249" t="s">
        <v>76</v>
      </c>
      <c r="D4" s="272"/>
      <c r="E4" s="383"/>
      <c r="F4" s="275" t="s">
        <v>235</v>
      </c>
      <c r="G4" s="272"/>
      <c r="H4" s="2617" t="s">
        <v>235</v>
      </c>
      <c r="I4" s="2617"/>
      <c r="J4" s="2617"/>
    </row>
    <row r="5" spans="1:10" ht="27.95" customHeight="1">
      <c r="A5" s="345" t="s">
        <v>186</v>
      </c>
      <c r="B5" s="275"/>
      <c r="C5" s="249" t="s">
        <v>78</v>
      </c>
      <c r="D5" s="272"/>
      <c r="E5" s="383"/>
      <c r="F5" s="272"/>
      <c r="G5" s="272"/>
      <c r="H5" s="2617"/>
      <c r="I5" s="2617"/>
      <c r="J5" s="2617"/>
    </row>
    <row r="6" spans="1:10" ht="27.95" customHeight="1">
      <c r="A6" s="345" t="s">
        <v>187</v>
      </c>
      <c r="B6" s="275"/>
      <c r="C6" s="275"/>
      <c r="D6" s="272"/>
      <c r="E6" s="383"/>
      <c r="F6" s="272"/>
      <c r="G6" s="272"/>
      <c r="H6" s="384"/>
      <c r="I6" s="384"/>
      <c r="J6" s="384"/>
    </row>
    <row r="7" spans="1:10" ht="27.95" customHeight="1">
      <c r="A7" s="83"/>
      <c r="B7" s="270"/>
      <c r="C7" s="270" t="s">
        <v>80</v>
      </c>
      <c r="D7" s="270"/>
      <c r="E7" s="270" t="s">
        <v>7</v>
      </c>
      <c r="F7" s="270"/>
      <c r="G7" s="270"/>
      <c r="H7" s="2616" t="s">
        <v>8</v>
      </c>
      <c r="I7" s="2616"/>
      <c r="J7" s="2616"/>
    </row>
    <row r="8" spans="1:10" ht="27.95" customHeight="1">
      <c r="A8" s="83"/>
      <c r="B8" s="275"/>
      <c r="C8" s="249" t="s">
        <v>85</v>
      </c>
      <c r="D8" s="272"/>
      <c r="E8" s="383" t="s">
        <v>747</v>
      </c>
      <c r="F8" s="272"/>
      <c r="G8" s="272"/>
      <c r="H8" s="2617" t="s">
        <v>746</v>
      </c>
      <c r="I8" s="2617"/>
      <c r="J8" s="2617"/>
    </row>
    <row r="9" spans="1:10" ht="27.95" customHeight="1">
      <c r="A9" s="272"/>
      <c r="B9" s="275"/>
      <c r="C9" s="249" t="s">
        <v>78</v>
      </c>
      <c r="D9" s="272"/>
      <c r="E9" s="383" t="s">
        <v>748</v>
      </c>
      <c r="F9" s="272"/>
      <c r="G9" s="272"/>
      <c r="H9" s="2617"/>
      <c r="I9" s="2617"/>
      <c r="J9" s="2617"/>
    </row>
    <row r="10" spans="1:10" ht="27.95" customHeight="1">
      <c r="A10" s="272"/>
      <c r="B10" s="275"/>
      <c r="C10" s="272"/>
      <c r="D10" s="272"/>
      <c r="E10" s="1310" t="s">
        <v>751</v>
      </c>
      <c r="F10" s="272"/>
      <c r="G10" s="272"/>
      <c r="H10" s="2602" t="s">
        <v>752</v>
      </c>
      <c r="I10" s="2472"/>
      <c r="J10" s="2472"/>
    </row>
    <row r="11" spans="1:10" ht="27.95" customHeight="1">
      <c r="A11" s="272"/>
      <c r="B11" s="272"/>
      <c r="C11" s="272"/>
      <c r="D11" s="272"/>
      <c r="E11" s="1310" t="s">
        <v>750</v>
      </c>
      <c r="F11" s="272"/>
      <c r="G11" s="272"/>
      <c r="H11" s="2617"/>
      <c r="I11" s="2617"/>
      <c r="J11" s="2617"/>
    </row>
    <row r="12" spans="1:10" ht="27.95" customHeight="1">
      <c r="A12" s="272"/>
      <c r="B12" s="272"/>
      <c r="C12" s="272"/>
      <c r="D12" s="272"/>
      <c r="E12" s="383"/>
      <c r="F12" s="272"/>
      <c r="G12" s="272"/>
      <c r="H12" s="2617"/>
      <c r="I12" s="2617"/>
      <c r="J12" s="2617"/>
    </row>
    <row r="13" spans="1:10" ht="27.95" customHeight="1">
      <c r="A13" s="386"/>
      <c r="B13" s="386"/>
      <c r="C13" s="386"/>
      <c r="D13" s="386"/>
      <c r="E13" s="387"/>
      <c r="F13" s="386"/>
      <c r="G13" s="386"/>
      <c r="H13" s="384"/>
      <c r="I13" s="384"/>
      <c r="J13" s="384"/>
    </row>
    <row r="14" spans="1:10" ht="27.95" customHeight="1">
      <c r="A14" s="10" t="s">
        <v>11</v>
      </c>
      <c r="B14" s="2420" t="s">
        <v>12</v>
      </c>
      <c r="C14" s="2421"/>
      <c r="D14" s="2422"/>
      <c r="E14" s="934">
        <v>10</v>
      </c>
      <c r="F14" s="10">
        <v>11</v>
      </c>
      <c r="G14" s="935">
        <v>12</v>
      </c>
      <c r="H14" s="2420" t="s">
        <v>21</v>
      </c>
      <c r="I14" s="2421"/>
      <c r="J14" s="2422"/>
    </row>
    <row r="15" spans="1:10" ht="27.95" customHeight="1">
      <c r="A15" s="11" t="s">
        <v>13</v>
      </c>
      <c r="B15" s="2490" t="s">
        <v>14</v>
      </c>
      <c r="C15" s="2465"/>
      <c r="D15" s="2624"/>
      <c r="E15" s="65" t="s">
        <v>22</v>
      </c>
      <c r="F15" s="11" t="s">
        <v>23</v>
      </c>
      <c r="G15" s="66" t="s">
        <v>24</v>
      </c>
      <c r="H15" s="2514" t="s">
        <v>25</v>
      </c>
      <c r="I15" s="2464"/>
      <c r="J15" s="2625"/>
    </row>
    <row r="16" spans="1:10" ht="27.95" customHeight="1">
      <c r="A16" s="12"/>
      <c r="B16" s="2464" t="s">
        <v>15</v>
      </c>
      <c r="C16" s="2464"/>
      <c r="D16" s="2464"/>
      <c r="E16" s="67"/>
      <c r="F16" s="70"/>
      <c r="G16" s="68" t="s">
        <v>26</v>
      </c>
      <c r="H16" s="71" t="s">
        <v>27</v>
      </c>
      <c r="I16" s="71" t="s">
        <v>28</v>
      </c>
      <c r="J16" s="71" t="s">
        <v>16</v>
      </c>
    </row>
    <row r="17" spans="1:12" ht="27.95" customHeight="1">
      <c r="A17" s="1129" t="s">
        <v>1282</v>
      </c>
      <c r="B17" s="1088" t="s">
        <v>1283</v>
      </c>
      <c r="C17" s="1089"/>
      <c r="D17" s="1090"/>
      <c r="E17" s="190" t="s">
        <v>24</v>
      </c>
      <c r="F17" s="2239" t="s">
        <v>43</v>
      </c>
      <c r="G17" s="190" t="s">
        <v>44</v>
      </c>
      <c r="H17" s="2240"/>
      <c r="I17" s="27"/>
      <c r="J17" s="27"/>
    </row>
    <row r="18" spans="1:12" ht="27.95" customHeight="1">
      <c r="A18" s="1130" t="s">
        <v>655</v>
      </c>
      <c r="B18" s="591" t="s">
        <v>657</v>
      </c>
      <c r="C18" s="592"/>
      <c r="D18" s="593"/>
      <c r="E18" s="196" t="s">
        <v>45</v>
      </c>
      <c r="F18" s="196"/>
      <c r="G18" s="196" t="s">
        <v>46</v>
      </c>
      <c r="H18" s="5"/>
      <c r="I18" s="14"/>
      <c r="J18" s="14"/>
    </row>
    <row r="19" spans="1:12" ht="27.95" customHeight="1">
      <c r="A19" s="1203" t="s">
        <v>656</v>
      </c>
      <c r="B19" s="591" t="s">
        <v>658</v>
      </c>
      <c r="C19" s="592"/>
      <c r="D19" s="593"/>
      <c r="E19" s="196" t="s">
        <v>44</v>
      </c>
      <c r="F19" s="196"/>
      <c r="G19" s="196"/>
      <c r="H19" s="5"/>
      <c r="I19" s="14"/>
      <c r="J19" s="14"/>
    </row>
    <row r="20" spans="1:12" ht="27.95" customHeight="1">
      <c r="A20" s="343"/>
      <c r="B20" s="2621" t="s">
        <v>884</v>
      </c>
      <c r="C20" s="2622"/>
      <c r="D20" s="2623"/>
      <c r="E20" s="302"/>
      <c r="F20" s="292"/>
      <c r="G20" s="302"/>
      <c r="H20" s="203"/>
      <c r="I20" s="203"/>
      <c r="J20" s="203"/>
    </row>
    <row r="21" spans="1:12" ht="27.95" customHeight="1">
      <c r="A21" s="866" t="s">
        <v>180</v>
      </c>
      <c r="B21" s="868" t="s">
        <v>194</v>
      </c>
      <c r="C21" s="870">
        <v>1</v>
      </c>
      <c r="D21" s="869"/>
      <c r="E21" s="302"/>
      <c r="F21" s="292"/>
      <c r="G21" s="302"/>
      <c r="H21" s="203">
        <v>0</v>
      </c>
      <c r="I21" s="203">
        <v>0</v>
      </c>
      <c r="J21" s="203">
        <f>SUM(H21:I21)</f>
        <v>0</v>
      </c>
      <c r="L21" s="45"/>
    </row>
    <row r="22" spans="1:12" ht="27.95" customHeight="1">
      <c r="A22" s="867" t="s">
        <v>573</v>
      </c>
      <c r="B22" s="298" t="s">
        <v>48</v>
      </c>
      <c r="C22" s="870">
        <v>1</v>
      </c>
      <c r="D22" s="944" t="s">
        <v>575</v>
      </c>
      <c r="E22" s="302"/>
      <c r="F22" s="292"/>
      <c r="G22" s="302"/>
      <c r="H22" s="203">
        <v>0</v>
      </c>
      <c r="I22" s="203">
        <v>0</v>
      </c>
      <c r="J22" s="203">
        <f t="shared" ref="J22:J24" si="0">SUM(H22:I22)</f>
        <v>0</v>
      </c>
      <c r="L22" s="1842"/>
    </row>
    <row r="23" spans="1:12" ht="27.95" customHeight="1">
      <c r="A23" s="867" t="s">
        <v>181</v>
      </c>
      <c r="B23" s="298" t="s">
        <v>196</v>
      </c>
      <c r="C23" s="870">
        <v>1</v>
      </c>
      <c r="D23" s="944" t="s">
        <v>574</v>
      </c>
      <c r="E23" s="302"/>
      <c r="F23" s="292"/>
      <c r="G23" s="302"/>
      <c r="H23" s="203">
        <v>0</v>
      </c>
      <c r="I23" s="203">
        <v>0</v>
      </c>
      <c r="J23" s="203">
        <f t="shared" si="0"/>
        <v>0</v>
      </c>
      <c r="L23" s="1842"/>
    </row>
    <row r="24" spans="1:12" ht="27.95" customHeight="1">
      <c r="A24" s="867" t="s">
        <v>182</v>
      </c>
      <c r="B24" s="942" t="s">
        <v>376</v>
      </c>
      <c r="C24" s="870">
        <v>1</v>
      </c>
      <c r="D24" s="944"/>
      <c r="E24" s="302"/>
      <c r="F24" s="292"/>
      <c r="G24" s="302"/>
      <c r="H24" s="203">
        <f>SUM(H21:H23)</f>
        <v>0</v>
      </c>
      <c r="I24" s="203">
        <f t="shared" ref="I24" si="1">SUM(I21:I23)</f>
        <v>0</v>
      </c>
      <c r="J24" s="203">
        <f t="shared" si="0"/>
        <v>0</v>
      </c>
    </row>
    <row r="25" spans="1:12" ht="27.95" customHeight="1">
      <c r="A25" s="343"/>
      <c r="B25" s="2618" t="s">
        <v>183</v>
      </c>
      <c r="C25" s="2619"/>
      <c r="D25" s="2620"/>
      <c r="E25" s="302"/>
      <c r="F25" s="292"/>
      <c r="G25" s="302"/>
      <c r="H25" s="5"/>
      <c r="I25" s="14"/>
      <c r="J25" s="14"/>
    </row>
    <row r="26" spans="1:12" ht="27.95" customHeight="1">
      <c r="A26" s="343"/>
      <c r="B26" s="1935"/>
      <c r="C26" s="1936"/>
      <c r="D26" s="1937"/>
      <c r="E26" s="302"/>
      <c r="F26" s="292"/>
      <c r="G26" s="302"/>
      <c r="H26" s="5"/>
      <c r="I26" s="14"/>
      <c r="J26" s="14"/>
    </row>
    <row r="27" spans="1:12" ht="27.95" customHeight="1">
      <c r="A27" s="343"/>
      <c r="B27" s="1935"/>
      <c r="C27" s="1936"/>
      <c r="D27" s="1937"/>
      <c r="E27" s="302"/>
      <c r="F27" s="292"/>
      <c r="G27" s="302"/>
      <c r="H27" s="5"/>
      <c r="I27" s="14"/>
      <c r="J27" s="14"/>
    </row>
    <row r="28" spans="1:12" ht="27.95" customHeight="1">
      <c r="A28" s="343"/>
      <c r="B28" s="1935"/>
      <c r="C28" s="1936"/>
      <c r="D28" s="1937"/>
      <c r="E28" s="302"/>
      <c r="F28" s="292"/>
      <c r="G28" s="302"/>
      <c r="H28" s="5"/>
      <c r="I28" s="14"/>
      <c r="J28" s="14"/>
    </row>
    <row r="29" spans="1:12" ht="27.95" customHeight="1">
      <c r="A29" s="1429"/>
      <c r="B29" s="1935"/>
      <c r="C29" s="1936"/>
      <c r="D29" s="1937"/>
      <c r="E29" s="302"/>
      <c r="F29" s="292"/>
      <c r="G29" s="302"/>
      <c r="H29" s="5"/>
      <c r="I29" s="14"/>
      <c r="J29" s="14"/>
    </row>
    <row r="30" spans="1:12" ht="27.95" customHeight="1">
      <c r="A30" s="1429"/>
      <c r="B30" s="548"/>
      <c r="C30" s="549"/>
      <c r="D30" s="550"/>
      <c r="E30" s="202"/>
      <c r="F30" s="324"/>
      <c r="G30" s="202"/>
      <c r="H30" s="960"/>
      <c r="I30" s="961"/>
      <c r="J30" s="961"/>
    </row>
    <row r="31" spans="1:12" ht="27.95" customHeight="1">
      <c r="A31" s="886"/>
      <c r="B31" s="2241"/>
      <c r="C31" s="2242"/>
      <c r="D31" s="2243"/>
      <c r="E31" s="1341"/>
      <c r="F31" s="306"/>
      <c r="G31" s="1341"/>
      <c r="H31" s="18"/>
      <c r="I31" s="15"/>
      <c r="J31" s="15"/>
    </row>
    <row r="32" spans="1:12" ht="27.95" customHeight="1">
      <c r="A32" s="1129" t="s">
        <v>1284</v>
      </c>
      <c r="B32" s="2094" t="s">
        <v>1285</v>
      </c>
      <c r="C32" s="2072"/>
      <c r="D32" s="2244"/>
      <c r="E32" s="2053" t="s">
        <v>24</v>
      </c>
      <c r="F32" s="2097" t="s">
        <v>43</v>
      </c>
      <c r="G32" s="2053" t="s">
        <v>44</v>
      </c>
      <c r="H32" s="2245"/>
      <c r="I32" s="2063"/>
      <c r="J32" s="2063"/>
    </row>
    <row r="33" spans="1:10" ht="27.95" customHeight="1">
      <c r="A33" s="1252" t="s">
        <v>788</v>
      </c>
      <c r="B33" s="1217" t="s">
        <v>885</v>
      </c>
      <c r="C33" s="1208"/>
      <c r="D33" s="307"/>
      <c r="E33" s="308" t="s">
        <v>45</v>
      </c>
      <c r="F33" s="308"/>
      <c r="G33" s="308"/>
      <c r="H33" s="967"/>
      <c r="I33" s="965"/>
      <c r="J33" s="965"/>
    </row>
    <row r="34" spans="1:10" ht="27.95" customHeight="1">
      <c r="A34" s="1367"/>
      <c r="B34" s="1217" t="s">
        <v>887</v>
      </c>
      <c r="C34" s="1208"/>
      <c r="D34" s="307"/>
      <c r="E34" s="308" t="s">
        <v>44</v>
      </c>
      <c r="F34" s="308"/>
      <c r="G34" s="308"/>
      <c r="H34" s="967"/>
      <c r="I34" s="965"/>
      <c r="J34" s="965"/>
    </row>
    <row r="35" spans="1:10" ht="27.95" customHeight="1">
      <c r="A35" s="1252"/>
      <c r="B35" s="1217" t="s">
        <v>886</v>
      </c>
      <c r="C35" s="1208"/>
      <c r="D35" s="307"/>
      <c r="E35" s="196"/>
      <c r="F35" s="196"/>
      <c r="G35" s="196"/>
      <c r="H35" s="967"/>
      <c r="I35" s="965"/>
      <c r="J35" s="965"/>
    </row>
    <row r="36" spans="1:10" ht="27.95" customHeight="1">
      <c r="A36" s="328"/>
      <c r="B36" s="1342" t="s">
        <v>55</v>
      </c>
      <c r="C36" s="321">
        <v>42</v>
      </c>
      <c r="D36" s="1365" t="s">
        <v>163</v>
      </c>
      <c r="E36" s="196"/>
      <c r="F36" s="196"/>
      <c r="G36" s="196"/>
      <c r="H36" s="962">
        <v>2.3E-2</v>
      </c>
      <c r="I36" s="962">
        <v>0</v>
      </c>
      <c r="J36" s="962">
        <f>SUM(H36:I36)</f>
        <v>2.3E-2</v>
      </c>
    </row>
    <row r="37" spans="1:10" ht="27.95" customHeight="1">
      <c r="A37" s="328"/>
      <c r="B37" s="1342" t="s">
        <v>161</v>
      </c>
      <c r="C37" s="321">
        <v>41</v>
      </c>
      <c r="D37" s="1365" t="s">
        <v>789</v>
      </c>
      <c r="E37" s="292"/>
      <c r="F37" s="292"/>
      <c r="G37" s="292"/>
      <c r="H37" s="962">
        <v>2.1999999999999999E-2</v>
      </c>
      <c r="I37" s="962">
        <v>0</v>
      </c>
      <c r="J37" s="962">
        <f t="shared" ref="J37:J39" si="2">SUM(H37:I37)</f>
        <v>2.1999999999999999E-2</v>
      </c>
    </row>
    <row r="38" spans="1:10" ht="27.95" customHeight="1">
      <c r="A38" s="328"/>
      <c r="B38" s="1342" t="s">
        <v>162</v>
      </c>
      <c r="C38" s="321">
        <v>47</v>
      </c>
      <c r="D38" s="1365" t="s">
        <v>163</v>
      </c>
      <c r="E38" s="292"/>
      <c r="F38" s="292"/>
      <c r="G38" s="292"/>
      <c r="H38" s="962">
        <v>2.5000000000000001E-2</v>
      </c>
      <c r="I38" s="962">
        <v>0</v>
      </c>
      <c r="J38" s="962">
        <f t="shared" si="2"/>
        <v>2.5000000000000001E-2</v>
      </c>
    </row>
    <row r="39" spans="1:10" ht="27.95" customHeight="1">
      <c r="A39" s="328"/>
      <c r="B39" s="1342" t="s">
        <v>164</v>
      </c>
      <c r="C39" s="321">
        <v>130</v>
      </c>
      <c r="D39" s="1365" t="s">
        <v>160</v>
      </c>
      <c r="E39" s="302"/>
      <c r="F39" s="292"/>
      <c r="G39" s="302"/>
      <c r="H39" s="962">
        <f>SUM(H36:H38)</f>
        <v>7.0000000000000007E-2</v>
      </c>
      <c r="I39" s="962">
        <f t="shared" ref="I39" si="3">SUM(I36:I38)</f>
        <v>0</v>
      </c>
      <c r="J39" s="962">
        <f t="shared" si="2"/>
        <v>7.0000000000000007E-2</v>
      </c>
    </row>
    <row r="40" spans="1:10" ht="27.95" customHeight="1">
      <c r="A40" s="328"/>
      <c r="B40" s="1342"/>
      <c r="C40" s="321"/>
      <c r="D40" s="1365"/>
      <c r="E40" s="302"/>
      <c r="F40" s="292"/>
      <c r="G40" s="302"/>
      <c r="H40" s="962"/>
      <c r="I40" s="962"/>
      <c r="J40" s="962"/>
    </row>
    <row r="41" spans="1:10" ht="27.95" customHeight="1">
      <c r="A41" s="1366" t="s">
        <v>1286</v>
      </c>
      <c r="B41" s="1217" t="s">
        <v>1287</v>
      </c>
      <c r="C41" s="1208"/>
      <c r="D41" s="307"/>
      <c r="E41" s="1746" t="s">
        <v>24</v>
      </c>
      <c r="F41" s="1875" t="s">
        <v>43</v>
      </c>
      <c r="G41" s="1746" t="s">
        <v>44</v>
      </c>
      <c r="H41" s="247"/>
      <c r="I41" s="247"/>
      <c r="J41" s="247"/>
    </row>
    <row r="42" spans="1:10" ht="27.95" customHeight="1">
      <c r="A42" s="1252" t="s">
        <v>968</v>
      </c>
      <c r="B42" s="1342" t="s">
        <v>124</v>
      </c>
      <c r="C42" s="1364">
        <v>226100</v>
      </c>
      <c r="D42" s="1218" t="s">
        <v>155</v>
      </c>
      <c r="E42" s="308" t="s">
        <v>45</v>
      </c>
      <c r="F42" s="308"/>
      <c r="G42" s="308"/>
      <c r="H42" s="962">
        <v>0</v>
      </c>
      <c r="I42" s="962">
        <v>0</v>
      </c>
      <c r="J42" s="962">
        <f>SUM(H42:I42)</f>
        <v>0</v>
      </c>
    </row>
    <row r="43" spans="1:10" ht="27.95" customHeight="1">
      <c r="A43" s="328"/>
      <c r="B43" s="1342" t="s">
        <v>128</v>
      </c>
      <c r="C43" s="1361">
        <v>241400</v>
      </c>
      <c r="D43" s="1218" t="s">
        <v>155</v>
      </c>
      <c r="E43" s="308" t="s">
        <v>44</v>
      </c>
      <c r="F43" s="308"/>
      <c r="G43" s="308"/>
      <c r="H43" s="962">
        <v>0</v>
      </c>
      <c r="I43" s="962">
        <v>0</v>
      </c>
      <c r="J43" s="962">
        <f t="shared" ref="J43:J45" si="4">SUM(H43:I43)</f>
        <v>0</v>
      </c>
    </row>
    <row r="44" spans="1:10" ht="27.95" customHeight="1">
      <c r="A44" s="328"/>
      <c r="B44" s="1342" t="s">
        <v>126</v>
      </c>
      <c r="C44" s="1361">
        <v>201000</v>
      </c>
      <c r="D44" s="1218" t="s">
        <v>155</v>
      </c>
      <c r="E44" s="326"/>
      <c r="F44" s="327"/>
      <c r="G44" s="196"/>
      <c r="H44" s="962">
        <v>0</v>
      </c>
      <c r="I44" s="962">
        <v>0</v>
      </c>
      <c r="J44" s="962">
        <f t="shared" si="4"/>
        <v>0</v>
      </c>
    </row>
    <row r="45" spans="1:10" ht="27.95" customHeight="1">
      <c r="A45" s="328"/>
      <c r="B45" s="1213" t="s">
        <v>66</v>
      </c>
      <c r="C45" s="1361">
        <f>C42+C43+C44</f>
        <v>668500</v>
      </c>
      <c r="D45" s="1218" t="s">
        <v>155</v>
      </c>
      <c r="E45" s="326"/>
      <c r="F45" s="327"/>
      <c r="G45" s="196"/>
      <c r="H45" s="962">
        <f>SUM(H42:H44)</f>
        <v>0</v>
      </c>
      <c r="I45" s="962">
        <f t="shared" ref="I45" si="5">SUM(I42:I44)</f>
        <v>0</v>
      </c>
      <c r="J45" s="962">
        <f t="shared" si="4"/>
        <v>0</v>
      </c>
    </row>
    <row r="46" spans="1:10" ht="27.95" customHeight="1">
      <c r="A46" s="328"/>
      <c r="B46" s="1342"/>
      <c r="C46" s="321"/>
      <c r="D46" s="1365"/>
      <c r="E46" s="302"/>
      <c r="F46" s="292"/>
      <c r="G46" s="302"/>
      <c r="H46" s="962"/>
      <c r="I46" s="962"/>
      <c r="J46" s="962"/>
    </row>
    <row r="47" spans="1:10" ht="27.95" customHeight="1">
      <c r="A47" s="328"/>
      <c r="B47" s="1342"/>
      <c r="C47" s="321"/>
      <c r="D47" s="1365"/>
      <c r="E47" s="302"/>
      <c r="F47" s="292"/>
      <c r="G47" s="302"/>
      <c r="H47" s="962"/>
      <c r="I47" s="962"/>
      <c r="J47" s="962"/>
    </row>
    <row r="48" spans="1:10" ht="27.95" customHeight="1">
      <c r="A48" s="328"/>
      <c r="B48" s="1342"/>
      <c r="C48" s="321"/>
      <c r="D48" s="1365"/>
      <c r="E48" s="302"/>
      <c r="F48" s="292"/>
      <c r="G48" s="302"/>
      <c r="H48" s="962"/>
      <c r="I48" s="962"/>
      <c r="J48" s="962"/>
    </row>
    <row r="49" spans="1:10" ht="27.95" customHeight="1">
      <c r="A49" s="328"/>
      <c r="B49" s="1342"/>
      <c r="C49" s="321"/>
      <c r="D49" s="1365"/>
      <c r="E49" s="302"/>
      <c r="F49" s="292"/>
      <c r="G49" s="302"/>
      <c r="H49" s="962"/>
      <c r="I49" s="962"/>
      <c r="J49" s="962"/>
    </row>
    <row r="50" spans="1:10" ht="27.95" customHeight="1">
      <c r="A50" s="328"/>
      <c r="B50" s="1342"/>
      <c r="C50" s="321"/>
      <c r="D50" s="1365"/>
      <c r="E50" s="302"/>
      <c r="F50" s="292"/>
      <c r="G50" s="302"/>
      <c r="H50" s="962"/>
      <c r="I50" s="962"/>
      <c r="J50" s="962"/>
    </row>
    <row r="51" spans="1:10" ht="27.95" customHeight="1">
      <c r="A51" s="328"/>
      <c r="B51" s="1342"/>
      <c r="C51" s="321"/>
      <c r="D51" s="1365"/>
      <c r="E51" s="302"/>
      <c r="F51" s="292"/>
      <c r="G51" s="302"/>
      <c r="H51" s="962"/>
      <c r="I51" s="962"/>
      <c r="J51" s="962"/>
    </row>
    <row r="52" spans="1:10" ht="27.95" customHeight="1">
      <c r="A52" s="328"/>
      <c r="B52" s="1342"/>
      <c r="C52" s="321"/>
      <c r="D52" s="1365"/>
      <c r="E52" s="302"/>
      <c r="F52" s="292"/>
      <c r="G52" s="302"/>
      <c r="H52" s="962"/>
      <c r="I52" s="962"/>
      <c r="J52" s="962"/>
    </row>
    <row r="53" spans="1:10" ht="27.95" customHeight="1">
      <c r="A53" s="328"/>
      <c r="B53" s="1342"/>
      <c r="C53" s="321"/>
      <c r="D53" s="1365"/>
      <c r="E53" s="302"/>
      <c r="F53" s="292"/>
      <c r="G53" s="302"/>
      <c r="H53" s="962"/>
      <c r="I53" s="962"/>
      <c r="J53" s="962"/>
    </row>
    <row r="54" spans="1:10" ht="27.95" customHeight="1">
      <c r="A54" s="328"/>
      <c r="B54" s="1342"/>
      <c r="C54" s="321"/>
      <c r="D54" s="1365"/>
      <c r="E54" s="302"/>
      <c r="F54" s="292"/>
      <c r="G54" s="302"/>
      <c r="H54" s="962"/>
      <c r="I54" s="962"/>
      <c r="J54" s="962"/>
    </row>
    <row r="55" spans="1:10" ht="27.95" customHeight="1">
      <c r="A55" s="328"/>
      <c r="B55" s="1342"/>
      <c r="C55" s="321"/>
      <c r="D55" s="1365"/>
      <c r="E55" s="302"/>
      <c r="F55" s="292"/>
      <c r="G55" s="302"/>
      <c r="H55" s="962"/>
      <c r="I55" s="962"/>
      <c r="J55" s="962"/>
    </row>
    <row r="56" spans="1:10" ht="27.95" customHeight="1">
      <c r="A56" s="328"/>
      <c r="B56" s="1342"/>
      <c r="C56" s="321"/>
      <c r="D56" s="1365"/>
      <c r="E56" s="302"/>
      <c r="F56" s="292"/>
      <c r="G56" s="302"/>
      <c r="H56" s="962"/>
      <c r="I56" s="962"/>
      <c r="J56" s="962"/>
    </row>
    <row r="57" spans="1:10" ht="27.95" customHeight="1">
      <c r="A57" s="328"/>
      <c r="B57" s="1342"/>
      <c r="C57" s="321"/>
      <c r="D57" s="1365"/>
      <c r="E57" s="302"/>
      <c r="F57" s="292"/>
      <c r="G57" s="302"/>
      <c r="H57" s="962"/>
      <c r="I57" s="962"/>
      <c r="J57" s="962"/>
    </row>
    <row r="58" spans="1:10" ht="27.95" customHeight="1">
      <c r="A58" s="328"/>
      <c r="B58" s="1342"/>
      <c r="C58" s="321"/>
      <c r="D58" s="1365"/>
      <c r="E58" s="302"/>
      <c r="F58" s="292"/>
      <c r="G58" s="302"/>
      <c r="H58" s="962"/>
      <c r="I58" s="962"/>
      <c r="J58" s="962"/>
    </row>
    <row r="59" spans="1:10" ht="27.95" customHeight="1">
      <c r="A59" s="328"/>
      <c r="B59" s="1342"/>
      <c r="C59" s="321"/>
      <c r="D59" s="1365"/>
      <c r="E59" s="302"/>
      <c r="F59" s="292"/>
      <c r="G59" s="302"/>
      <c r="H59" s="962"/>
      <c r="I59" s="962"/>
      <c r="J59" s="962"/>
    </row>
    <row r="60" spans="1:10" ht="27.95" customHeight="1">
      <c r="A60" s="328"/>
      <c r="B60" s="1342"/>
      <c r="C60" s="321"/>
      <c r="D60" s="1365"/>
      <c r="E60" s="302"/>
      <c r="F60" s="292"/>
      <c r="G60" s="302"/>
      <c r="H60" s="962"/>
      <c r="I60" s="962"/>
      <c r="J60" s="962"/>
    </row>
    <row r="61" spans="1:10" ht="27.95" customHeight="1">
      <c r="A61" s="328"/>
      <c r="B61" s="1342"/>
      <c r="C61" s="321"/>
      <c r="D61" s="1365"/>
      <c r="E61" s="302"/>
      <c r="F61" s="292"/>
      <c r="G61" s="302"/>
      <c r="H61" s="962"/>
      <c r="I61" s="962"/>
      <c r="J61" s="962"/>
    </row>
    <row r="62" spans="1:10" ht="27.95" customHeight="1">
      <c r="A62" s="2246"/>
      <c r="B62" s="2247"/>
      <c r="C62" s="2248"/>
      <c r="D62" s="2249"/>
      <c r="E62" s="1341"/>
      <c r="F62" s="306"/>
      <c r="G62" s="1341"/>
      <c r="H62" s="1973"/>
      <c r="I62" s="1973"/>
      <c r="J62" s="1973"/>
    </row>
    <row r="63" spans="1:10" ht="27.95" customHeight="1">
      <c r="I63" s="13">
        <v>3</v>
      </c>
      <c r="J63" s="13">
        <v>3</v>
      </c>
    </row>
    <row r="64" spans="1:10" ht="27.95" customHeight="1">
      <c r="B64" s="42"/>
      <c r="C64" s="42"/>
    </row>
    <row r="65" spans="2:3" ht="27.95" customHeight="1">
      <c r="B65" s="42"/>
      <c r="C65" s="42"/>
    </row>
  </sheetData>
  <mergeCells count="16">
    <mergeCell ref="B25:D25"/>
    <mergeCell ref="B16:D16"/>
    <mergeCell ref="B20:D20"/>
    <mergeCell ref="B14:D14"/>
    <mergeCell ref="H14:J14"/>
    <mergeCell ref="B15:D15"/>
    <mergeCell ref="H15:J15"/>
    <mergeCell ref="H3:J3"/>
    <mergeCell ref="H4:J4"/>
    <mergeCell ref="H11:J11"/>
    <mergeCell ref="H12:J12"/>
    <mergeCell ref="H5:J5"/>
    <mergeCell ref="H7:J7"/>
    <mergeCell ref="H8:J8"/>
    <mergeCell ref="H9:J9"/>
    <mergeCell ref="H10:J10"/>
  </mergeCells>
  <pageMargins left="0.59055118110236227" right="0.31496062992125984" top="0.59055118110236227" bottom="0.59055118110236227" header="0.31496062992125984" footer="0.31496062992125984"/>
  <pageSetup paperSize="9" scale="58" orientation="landscape" r:id="rId1"/>
  <rowBreaks count="1" manualBreakCount="1">
    <brk id="31" max="9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</sheetPr>
  <dimension ref="A1:J78"/>
  <sheetViews>
    <sheetView view="pageBreakPreview" topLeftCell="A19" zoomScale="90" zoomScaleNormal="60" zoomScaleSheetLayoutView="90" workbookViewId="0">
      <selection activeCell="A36" sqref="A36"/>
    </sheetView>
  </sheetViews>
  <sheetFormatPr defaultColWidth="9" defaultRowHeight="27.95" customHeight="1"/>
  <cols>
    <col min="1" max="1" width="55.5703125" style="13" customWidth="1"/>
    <col min="2" max="2" width="16.5703125" style="13" customWidth="1"/>
    <col min="3" max="3" width="13.5703125" style="13" customWidth="1"/>
    <col min="4" max="4" width="48" style="13" customWidth="1"/>
    <col min="5" max="7" width="14.5703125" style="13" customWidth="1"/>
    <col min="8" max="8" width="13.5703125" style="61" customWidth="1"/>
    <col min="9" max="10" width="13.5703125" style="13" customWidth="1"/>
    <col min="11" max="16384" width="9" style="13"/>
  </cols>
  <sheetData>
    <row r="1" spans="1:10" ht="27.95" customHeight="1">
      <c r="A1" s="586" t="s">
        <v>694</v>
      </c>
      <c r="B1" s="248"/>
      <c r="C1" s="594" t="s">
        <v>73</v>
      </c>
      <c r="D1" s="594"/>
      <c r="E1" s="213"/>
      <c r="F1" s="214"/>
      <c r="G1" s="213"/>
      <c r="H1" s="215"/>
      <c r="I1" s="213"/>
      <c r="J1" s="45"/>
    </row>
    <row r="2" spans="1:10" ht="27.95" customHeight="1">
      <c r="A2" s="587" t="s">
        <v>18</v>
      </c>
      <c r="B2" s="248"/>
      <c r="C2" s="594" t="s">
        <v>74</v>
      </c>
      <c r="D2" s="594"/>
      <c r="E2" s="208"/>
      <c r="F2" s="208"/>
      <c r="G2" s="208"/>
      <c r="H2" s="209"/>
      <c r="I2" s="208"/>
      <c r="J2" s="45"/>
    </row>
    <row r="3" spans="1:10" ht="27.95" customHeight="1">
      <c r="A3" s="210" t="s">
        <v>1</v>
      </c>
      <c r="B3" s="210"/>
      <c r="C3" s="210" t="s">
        <v>75</v>
      </c>
      <c r="D3" s="210"/>
      <c r="E3" s="210" t="s">
        <v>2</v>
      </c>
      <c r="F3" s="210"/>
      <c r="G3" s="210"/>
      <c r="H3" s="2603" t="s">
        <v>3</v>
      </c>
      <c r="I3" s="2603"/>
      <c r="J3" s="45"/>
    </row>
    <row r="4" spans="1:10" ht="27.95" customHeight="1">
      <c r="A4" s="55" t="s">
        <v>4</v>
      </c>
      <c r="B4" s="249"/>
      <c r="C4" s="249" t="s">
        <v>76</v>
      </c>
      <c r="D4" s="55"/>
      <c r="E4" s="250" t="s">
        <v>165</v>
      </c>
      <c r="F4" s="55"/>
      <c r="G4" s="55"/>
      <c r="H4" s="251" t="s">
        <v>483</v>
      </c>
      <c r="I4" s="252"/>
      <c r="J4" s="45"/>
    </row>
    <row r="5" spans="1:10" ht="27.95" customHeight="1">
      <c r="A5" s="253" t="s">
        <v>77</v>
      </c>
      <c r="B5" s="249"/>
      <c r="C5" s="249" t="s">
        <v>78</v>
      </c>
      <c r="D5" s="55"/>
      <c r="E5" s="249" t="s">
        <v>166</v>
      </c>
      <c r="F5" s="55"/>
      <c r="G5" s="55"/>
      <c r="H5" s="251"/>
      <c r="I5" s="252"/>
      <c r="J5" s="45"/>
    </row>
    <row r="6" spans="1:10" ht="27.95" customHeight="1">
      <c r="A6" s="253" t="s">
        <v>79</v>
      </c>
      <c r="B6" s="249"/>
      <c r="C6" s="249"/>
      <c r="D6" s="55"/>
      <c r="E6" s="249" t="s">
        <v>167</v>
      </c>
      <c r="F6" s="55"/>
      <c r="G6" s="55"/>
      <c r="H6" s="251" t="s">
        <v>485</v>
      </c>
      <c r="I6" s="252"/>
      <c r="J6" s="45"/>
    </row>
    <row r="7" spans="1:10" ht="27.95" customHeight="1">
      <c r="A7" s="55"/>
      <c r="B7" s="55"/>
      <c r="C7" s="55"/>
      <c r="D7" s="55"/>
      <c r="E7" s="212" t="s">
        <v>457</v>
      </c>
      <c r="F7" s="211"/>
      <c r="G7" s="211"/>
      <c r="H7" s="2602"/>
      <c r="I7" s="2602"/>
      <c r="J7" s="45"/>
    </row>
    <row r="8" spans="1:10" ht="27.95" customHeight="1">
      <c r="A8" s="55"/>
      <c r="B8" s="55"/>
      <c r="C8" s="55"/>
      <c r="D8" s="55"/>
      <c r="E8" s="212" t="s">
        <v>168</v>
      </c>
      <c r="F8" s="211"/>
      <c r="G8" s="211"/>
      <c r="H8" s="267" t="s">
        <v>484</v>
      </c>
      <c r="I8" s="267"/>
      <c r="J8" s="45"/>
    </row>
    <row r="9" spans="1:10" ht="27.95" customHeight="1">
      <c r="A9" s="55"/>
      <c r="B9" s="55"/>
      <c r="C9" s="55"/>
      <c r="D9" s="55"/>
      <c r="E9" s="212" t="s">
        <v>169</v>
      </c>
      <c r="F9" s="211"/>
      <c r="G9" s="211"/>
      <c r="H9" s="267"/>
      <c r="I9" s="267"/>
      <c r="J9" s="45"/>
    </row>
    <row r="10" spans="1:10" ht="27.95" customHeight="1">
      <c r="A10" s="55"/>
      <c r="B10" s="55"/>
      <c r="C10" s="55"/>
      <c r="D10" s="55"/>
      <c r="E10" s="212"/>
      <c r="F10" s="211"/>
      <c r="G10" s="211"/>
      <c r="H10" s="267"/>
      <c r="I10" s="267"/>
      <c r="J10" s="45"/>
    </row>
    <row r="11" spans="1:10" ht="27.95" customHeight="1">
      <c r="A11" s="45"/>
      <c r="B11" s="210"/>
      <c r="C11" s="210" t="s">
        <v>80</v>
      </c>
      <c r="D11" s="210"/>
      <c r="E11" s="210" t="s">
        <v>7</v>
      </c>
      <c r="F11" s="210"/>
      <c r="G11" s="210"/>
      <c r="H11" s="2603" t="s">
        <v>8</v>
      </c>
      <c r="I11" s="2603"/>
      <c r="J11" s="45"/>
    </row>
    <row r="12" spans="1:10" ht="27.95" customHeight="1">
      <c r="A12" s="45"/>
      <c r="B12" s="249"/>
      <c r="C12" s="249" t="s">
        <v>85</v>
      </c>
      <c r="D12" s="55"/>
      <c r="E12" s="250" t="s">
        <v>165</v>
      </c>
      <c r="F12" s="55"/>
      <c r="G12" s="55"/>
      <c r="H12" s="251" t="s">
        <v>483</v>
      </c>
      <c r="I12" s="252"/>
      <c r="J12" s="45"/>
    </row>
    <row r="13" spans="1:10" ht="27.95" customHeight="1">
      <c r="A13" s="45"/>
      <c r="B13" s="249"/>
      <c r="C13" s="249" t="s">
        <v>78</v>
      </c>
      <c r="D13" s="55"/>
      <c r="E13" s="249" t="s">
        <v>456</v>
      </c>
      <c r="F13" s="55"/>
      <c r="G13" s="55"/>
      <c r="H13" s="251"/>
      <c r="I13" s="252"/>
      <c r="J13" s="45"/>
    </row>
    <row r="14" spans="1:10" ht="27.95" customHeight="1">
      <c r="A14" s="45"/>
      <c r="B14" s="249"/>
      <c r="C14" s="249"/>
      <c r="D14" s="55"/>
      <c r="E14" s="249" t="s">
        <v>167</v>
      </c>
      <c r="F14" s="55"/>
      <c r="G14" s="55"/>
      <c r="H14" s="251" t="s">
        <v>749</v>
      </c>
      <c r="I14" s="252"/>
      <c r="J14" s="45"/>
    </row>
    <row r="15" spans="1:10" ht="27.95" customHeight="1">
      <c r="A15" s="45"/>
      <c r="B15" s="249"/>
      <c r="C15" s="249"/>
      <c r="D15" s="55"/>
      <c r="E15" s="212" t="s">
        <v>486</v>
      </c>
      <c r="F15" s="211"/>
      <c r="G15" s="211"/>
      <c r="H15" s="2602"/>
      <c r="I15" s="2602"/>
      <c r="J15" s="45"/>
    </row>
    <row r="16" spans="1:10" ht="27.95" customHeight="1">
      <c r="A16" s="45"/>
      <c r="B16" s="249"/>
      <c r="C16" s="249"/>
      <c r="D16" s="55"/>
      <c r="E16" s="212" t="s">
        <v>168</v>
      </c>
      <c r="F16" s="211"/>
      <c r="G16" s="211"/>
      <c r="H16" s="251" t="s">
        <v>749</v>
      </c>
      <c r="I16" s="267"/>
      <c r="J16" s="45"/>
    </row>
    <row r="17" spans="1:10" ht="27.95" customHeight="1">
      <c r="A17" s="45"/>
      <c r="B17" s="249"/>
      <c r="C17" s="249"/>
      <c r="D17" s="55"/>
      <c r="E17" s="212" t="s">
        <v>458</v>
      </c>
      <c r="F17" s="211"/>
      <c r="G17" s="211"/>
      <c r="H17" s="267"/>
      <c r="I17" s="267"/>
      <c r="J17" s="45"/>
    </row>
    <row r="18" spans="1:10" ht="27.75" customHeight="1">
      <c r="A18" s="50"/>
      <c r="B18" s="50"/>
      <c r="C18" s="50"/>
      <c r="D18" s="50"/>
      <c r="E18" s="254"/>
      <c r="F18" s="50"/>
      <c r="G18" s="50"/>
      <c r="H18" s="255"/>
      <c r="I18" s="256"/>
      <c r="J18" s="56"/>
    </row>
    <row r="19" spans="1:10" ht="27.95" customHeight="1">
      <c r="A19" s="10" t="s">
        <v>11</v>
      </c>
      <c r="B19" s="2421" t="s">
        <v>12</v>
      </c>
      <c r="C19" s="2421"/>
      <c r="D19" s="2421"/>
      <c r="E19" s="875">
        <v>10</v>
      </c>
      <c r="F19" s="10">
        <v>11</v>
      </c>
      <c r="G19" s="876">
        <v>12</v>
      </c>
      <c r="H19" s="2420" t="s">
        <v>21</v>
      </c>
      <c r="I19" s="2421"/>
      <c r="J19" s="2422"/>
    </row>
    <row r="20" spans="1:10" s="2" customFormat="1" ht="27.95" customHeight="1">
      <c r="A20" s="11" t="s">
        <v>13</v>
      </c>
      <c r="B20" s="2465" t="s">
        <v>14</v>
      </c>
      <c r="C20" s="2465"/>
      <c r="D20" s="2465"/>
      <c r="E20" s="65" t="s">
        <v>22</v>
      </c>
      <c r="F20" s="11" t="s">
        <v>23</v>
      </c>
      <c r="G20" s="66" t="s">
        <v>24</v>
      </c>
      <c r="H20" s="2490" t="s">
        <v>25</v>
      </c>
      <c r="I20" s="2465"/>
      <c r="J20" s="2624"/>
    </row>
    <row r="21" spans="1:10" s="2" customFormat="1" ht="27.95" customHeight="1">
      <c r="A21" s="12"/>
      <c r="B21" s="2464" t="s">
        <v>15</v>
      </c>
      <c r="C21" s="2464"/>
      <c r="D21" s="2464"/>
      <c r="E21" s="67"/>
      <c r="F21" s="70"/>
      <c r="G21" s="68" t="s">
        <v>26</v>
      </c>
      <c r="H21" s="71" t="s">
        <v>27</v>
      </c>
      <c r="I21" s="71" t="s">
        <v>28</v>
      </c>
      <c r="J21" s="71" t="s">
        <v>16</v>
      </c>
    </row>
    <row r="22" spans="1:10" ht="27.95" customHeight="1">
      <c r="A22" s="1430" t="s">
        <v>888</v>
      </c>
      <c r="B22" s="1431" t="s">
        <v>889</v>
      </c>
      <c r="C22" s="1432"/>
      <c r="D22" s="1433"/>
      <c r="E22" s="1328" t="s">
        <v>24</v>
      </c>
      <c r="F22" s="1328" t="s">
        <v>123</v>
      </c>
      <c r="G22" s="1328" t="s">
        <v>44</v>
      </c>
      <c r="H22" s="1434"/>
      <c r="I22" s="1333"/>
      <c r="J22" s="1333"/>
    </row>
    <row r="23" spans="1:10" ht="27.95" customHeight="1">
      <c r="A23" s="1430" t="s">
        <v>175</v>
      </c>
      <c r="B23" s="1431" t="s">
        <v>170</v>
      </c>
      <c r="C23" s="1432"/>
      <c r="D23" s="1433"/>
      <c r="E23" s="1328" t="s">
        <v>45</v>
      </c>
      <c r="F23" s="1328"/>
      <c r="G23" s="1328" t="s">
        <v>46</v>
      </c>
      <c r="H23" s="1434"/>
      <c r="I23" s="1333"/>
      <c r="J23" s="1333"/>
    </row>
    <row r="24" spans="1:10" ht="27.95" customHeight="1">
      <c r="A24" s="1435" t="s">
        <v>890</v>
      </c>
      <c r="B24" s="1331" t="s">
        <v>171</v>
      </c>
      <c r="C24" s="1436">
        <v>1</v>
      </c>
      <c r="D24" s="1437" t="s">
        <v>127</v>
      </c>
      <c r="E24" s="1328" t="s">
        <v>44</v>
      </c>
      <c r="F24" s="1328"/>
      <c r="G24" s="1328"/>
      <c r="H24" s="1329">
        <v>0</v>
      </c>
      <c r="I24" s="1329">
        <v>0</v>
      </c>
      <c r="J24" s="1329">
        <f>SUM(H24:I24)</f>
        <v>0</v>
      </c>
    </row>
    <row r="25" spans="1:10" ht="27.95" customHeight="1">
      <c r="A25" s="1332"/>
      <c r="B25" s="1331" t="s">
        <v>172</v>
      </c>
      <c r="C25" s="1436">
        <v>1</v>
      </c>
      <c r="D25" s="1437" t="s">
        <v>127</v>
      </c>
      <c r="E25" s="1438"/>
      <c r="F25" s="1438"/>
      <c r="G25" s="1438"/>
      <c r="H25" s="1329">
        <v>0</v>
      </c>
      <c r="I25" s="1329">
        <v>0</v>
      </c>
      <c r="J25" s="1329">
        <f t="shared" ref="J25:J27" si="0">SUM(H25:I25)</f>
        <v>0</v>
      </c>
    </row>
    <row r="26" spans="1:10" ht="27.95" customHeight="1">
      <c r="A26" s="1332"/>
      <c r="B26" s="1331" t="s">
        <v>173</v>
      </c>
      <c r="C26" s="1436">
        <v>1</v>
      </c>
      <c r="D26" s="1437" t="s">
        <v>127</v>
      </c>
      <c r="E26" s="1438"/>
      <c r="F26" s="1438"/>
      <c r="G26" s="1438"/>
      <c r="H26" s="1329">
        <v>0</v>
      </c>
      <c r="I26" s="1329">
        <v>0</v>
      </c>
      <c r="J26" s="1329">
        <f t="shared" si="0"/>
        <v>0</v>
      </c>
    </row>
    <row r="27" spans="1:10" ht="27.95" customHeight="1">
      <c r="A27" s="1332"/>
      <c r="B27" s="1331" t="s">
        <v>218</v>
      </c>
      <c r="C27" s="1436">
        <v>3</v>
      </c>
      <c r="D27" s="1437" t="s">
        <v>127</v>
      </c>
      <c r="E27" s="1438"/>
      <c r="F27" s="1438"/>
      <c r="G27" s="1438"/>
      <c r="H27" s="1329">
        <f>SUM(H24:H26)</f>
        <v>0</v>
      </c>
      <c r="I27" s="1329">
        <f t="shared" ref="I27" si="1">SUM(I24:I26)</f>
        <v>0</v>
      </c>
      <c r="J27" s="1329">
        <f t="shared" si="0"/>
        <v>0</v>
      </c>
    </row>
    <row r="28" spans="1:10" ht="27.95" customHeight="1">
      <c r="A28" s="1332"/>
      <c r="B28" s="1335" t="s">
        <v>174</v>
      </c>
      <c r="C28" s="1436"/>
      <c r="D28" s="1437"/>
      <c r="E28" s="1438"/>
      <c r="F28" s="1438"/>
      <c r="G28" s="1438"/>
      <c r="H28" s="1329"/>
      <c r="I28" s="1329"/>
      <c r="J28" s="1329"/>
    </row>
    <row r="29" spans="1:10" ht="27.95" customHeight="1">
      <c r="A29" s="1332"/>
      <c r="B29" s="1335"/>
      <c r="C29" s="1436"/>
      <c r="D29" s="1437"/>
      <c r="E29" s="1438"/>
      <c r="F29" s="1438"/>
      <c r="G29" s="1438"/>
      <c r="H29" s="1329"/>
      <c r="I29" s="1329"/>
      <c r="J29" s="1329"/>
    </row>
    <row r="30" spans="1:10" ht="27.95" customHeight="1">
      <c r="A30" s="1439" t="s">
        <v>890</v>
      </c>
      <c r="B30" s="2626" t="s">
        <v>891</v>
      </c>
      <c r="C30" s="2627"/>
      <c r="D30" s="2628"/>
      <c r="E30" s="1328" t="s">
        <v>24</v>
      </c>
      <c r="F30" s="1328" t="s">
        <v>43</v>
      </c>
      <c r="G30" s="1328" t="s">
        <v>44</v>
      </c>
      <c r="H30" s="1434"/>
      <c r="I30" s="1333"/>
      <c r="J30" s="1333"/>
    </row>
    <row r="31" spans="1:10" ht="27.95" customHeight="1">
      <c r="A31" s="1440"/>
      <c r="B31" s="1441" t="s">
        <v>892</v>
      </c>
      <c r="C31" s="1442"/>
      <c r="D31" s="1443"/>
      <c r="E31" s="1328" t="s">
        <v>45</v>
      </c>
      <c r="F31" s="1328"/>
      <c r="G31" s="1328" t="s">
        <v>46</v>
      </c>
      <c r="H31" s="1434"/>
      <c r="I31" s="1333"/>
      <c r="J31" s="1333"/>
    </row>
    <row r="32" spans="1:10" ht="27.95" customHeight="1">
      <c r="A32" s="1334"/>
      <c r="B32" s="1331" t="s">
        <v>171</v>
      </c>
      <c r="C32" s="1444">
        <v>0.98</v>
      </c>
      <c r="D32" s="1437"/>
      <c r="E32" s="1328" t="s">
        <v>44</v>
      </c>
      <c r="F32" s="1328"/>
      <c r="G32" s="1328"/>
      <c r="H32" s="1330">
        <v>0</v>
      </c>
      <c r="I32" s="1330">
        <v>0</v>
      </c>
      <c r="J32" s="1330">
        <f>SUM(H32:I32)</f>
        <v>0</v>
      </c>
    </row>
    <row r="33" spans="1:10" ht="27.95" customHeight="1">
      <c r="A33" s="1332"/>
      <c r="B33" s="1331" t="s">
        <v>172</v>
      </c>
      <c r="C33" s="1444">
        <v>0.98</v>
      </c>
      <c r="D33" s="1437" t="s">
        <v>176</v>
      </c>
      <c r="E33" s="1328"/>
      <c r="F33" s="1328"/>
      <c r="G33" s="1328"/>
      <c r="H33" s="1330">
        <v>5.0000000000000001E-3</v>
      </c>
      <c r="I33" s="1330">
        <v>0</v>
      </c>
      <c r="J33" s="1330">
        <f t="shared" ref="J33:J35" si="2">SUM(H33:I33)</f>
        <v>5.0000000000000001E-3</v>
      </c>
    </row>
    <row r="34" spans="1:10" ht="27.95" customHeight="1">
      <c r="A34" s="1332"/>
      <c r="B34" s="1331" t="s">
        <v>173</v>
      </c>
      <c r="C34" s="1444">
        <v>0.98</v>
      </c>
      <c r="D34" s="1437"/>
      <c r="E34" s="1445"/>
      <c r="F34" s="1446"/>
      <c r="G34" s="1447"/>
      <c r="H34" s="1330">
        <v>0</v>
      </c>
      <c r="I34" s="1330">
        <v>0</v>
      </c>
      <c r="J34" s="1330">
        <f t="shared" si="2"/>
        <v>0</v>
      </c>
    </row>
    <row r="35" spans="1:10" ht="27.95" customHeight="1">
      <c r="A35" s="1332"/>
      <c r="B35" s="1331" t="s">
        <v>376</v>
      </c>
      <c r="C35" s="1444">
        <v>0.98</v>
      </c>
      <c r="D35" s="1437"/>
      <c r="E35" s="1445"/>
      <c r="F35" s="1446"/>
      <c r="G35" s="1447"/>
      <c r="H35" s="1330">
        <f>SUM(H32:H34)</f>
        <v>5.0000000000000001E-3</v>
      </c>
      <c r="I35" s="1330">
        <f t="shared" ref="I35" si="3">SUM(I32:I34)</f>
        <v>0</v>
      </c>
      <c r="J35" s="1330">
        <f t="shared" si="2"/>
        <v>5.0000000000000001E-3</v>
      </c>
    </row>
    <row r="36" spans="1:10" ht="27.95" customHeight="1">
      <c r="A36" s="1332"/>
      <c r="B36" s="1335" t="s">
        <v>177</v>
      </c>
      <c r="C36" s="1448"/>
      <c r="D36" s="1437"/>
      <c r="E36" s="1449"/>
      <c r="F36" s="1438"/>
      <c r="G36" s="1438"/>
      <c r="H36" s="1330"/>
      <c r="I36" s="1330"/>
      <c r="J36" s="1330"/>
    </row>
    <row r="37" spans="1:10" ht="27.95" customHeight="1">
      <c r="A37" s="1332"/>
      <c r="B37" s="1335"/>
      <c r="C37" s="1448"/>
      <c r="D37" s="1437"/>
      <c r="E37" s="1438"/>
      <c r="F37" s="1438"/>
      <c r="G37" s="1438"/>
      <c r="H37" s="1450"/>
      <c r="I37" s="1451"/>
      <c r="J37" s="1451"/>
    </row>
    <row r="38" spans="1:10" ht="27.95" customHeight="1">
      <c r="A38" s="1454" t="s">
        <v>893</v>
      </c>
      <c r="B38" s="1455" t="s">
        <v>894</v>
      </c>
      <c r="C38" s="1456"/>
      <c r="D38" s="1457"/>
      <c r="E38" s="1328" t="s">
        <v>24</v>
      </c>
      <c r="F38" s="1328" t="s">
        <v>123</v>
      </c>
      <c r="G38" s="1328" t="s">
        <v>44</v>
      </c>
      <c r="H38" s="1450"/>
      <c r="I38" s="1451"/>
      <c r="J38" s="1451"/>
    </row>
    <row r="39" spans="1:10" ht="27.95" customHeight="1">
      <c r="A39" s="1454" t="s">
        <v>895</v>
      </c>
      <c r="B39" s="1455" t="s">
        <v>896</v>
      </c>
      <c r="C39" s="1456"/>
      <c r="D39" s="1457"/>
      <c r="E39" s="1328" t="s">
        <v>45</v>
      </c>
      <c r="F39" s="1438"/>
      <c r="G39" s="1328" t="s">
        <v>46</v>
      </c>
      <c r="H39" s="1450"/>
      <c r="I39" s="1451"/>
      <c r="J39" s="1451"/>
    </row>
    <row r="40" spans="1:10" ht="27.95" customHeight="1">
      <c r="A40" s="1332"/>
      <c r="B40" s="1455" t="s">
        <v>897</v>
      </c>
      <c r="C40" s="1456"/>
      <c r="D40" s="1457"/>
      <c r="E40" s="1328" t="s">
        <v>44</v>
      </c>
      <c r="F40" s="1438"/>
      <c r="G40" s="1438"/>
      <c r="H40" s="1450"/>
      <c r="I40" s="1451"/>
      <c r="J40" s="1451"/>
    </row>
    <row r="41" spans="1:10" ht="27.95" customHeight="1">
      <c r="A41" s="1332"/>
      <c r="B41" s="1452" t="s">
        <v>171</v>
      </c>
      <c r="C41" s="1458">
        <v>3</v>
      </c>
      <c r="D41" s="1457" t="s">
        <v>343</v>
      </c>
      <c r="E41" s="1438"/>
      <c r="F41" s="1438"/>
      <c r="G41" s="1438"/>
      <c r="H41" s="1450"/>
      <c r="I41" s="1451"/>
      <c r="J41" s="1451"/>
    </row>
    <row r="42" spans="1:10" ht="27.95" customHeight="1">
      <c r="A42" s="1332"/>
      <c r="B42" s="1452" t="s">
        <v>172</v>
      </c>
      <c r="C42" s="1458">
        <v>3</v>
      </c>
      <c r="D42" s="1457" t="s">
        <v>343</v>
      </c>
      <c r="E42" s="1438"/>
      <c r="F42" s="1438"/>
      <c r="G42" s="1438"/>
      <c r="H42" s="1450"/>
      <c r="I42" s="1451"/>
      <c r="J42" s="1451"/>
    </row>
    <row r="43" spans="1:10" ht="27.95" customHeight="1">
      <c r="A43" s="1332"/>
      <c r="B43" s="1452" t="s">
        <v>173</v>
      </c>
      <c r="C43" s="1458">
        <v>4</v>
      </c>
      <c r="D43" s="1457" t="s">
        <v>343</v>
      </c>
      <c r="E43" s="1438"/>
      <c r="F43" s="1438"/>
      <c r="G43" s="1438"/>
      <c r="H43" s="1450"/>
      <c r="I43" s="1451"/>
      <c r="J43" s="1451"/>
    </row>
    <row r="44" spans="1:10" ht="27.95" customHeight="1">
      <c r="A44" s="1332"/>
      <c r="B44" s="1459" t="s">
        <v>46</v>
      </c>
      <c r="C44" s="1458">
        <v>3</v>
      </c>
      <c r="D44" s="1457" t="s">
        <v>343</v>
      </c>
      <c r="E44" s="1438"/>
      <c r="F44" s="1438"/>
      <c r="G44" s="1438"/>
      <c r="H44" s="1450"/>
      <c r="I44" s="1451"/>
      <c r="J44" s="1451"/>
    </row>
    <row r="45" spans="1:10" ht="27.95" customHeight="1">
      <c r="A45" s="1332"/>
      <c r="B45" s="1452" t="s">
        <v>376</v>
      </c>
      <c r="C45" s="1458">
        <v>13</v>
      </c>
      <c r="D45" s="1457" t="s">
        <v>343</v>
      </c>
      <c r="E45" s="1438"/>
      <c r="F45" s="1438"/>
      <c r="G45" s="1438"/>
      <c r="H45" s="1450"/>
      <c r="I45" s="1451"/>
      <c r="J45" s="1451"/>
    </row>
    <row r="46" spans="1:10" ht="27.95" customHeight="1">
      <c r="A46" s="1332"/>
      <c r="B46" s="1453" t="s">
        <v>174</v>
      </c>
      <c r="C46" s="1456"/>
      <c r="D46" s="1457"/>
      <c r="E46" s="1438"/>
      <c r="F46" s="1438"/>
      <c r="G46" s="1438"/>
      <c r="H46" s="1450"/>
      <c r="I46" s="1451"/>
      <c r="J46" s="1451"/>
    </row>
    <row r="47" spans="1:10" ht="27.95" customHeight="1">
      <c r="A47" s="1332"/>
      <c r="B47" s="1460"/>
      <c r="C47" s="1448"/>
      <c r="D47" s="1437"/>
      <c r="E47" s="1438"/>
      <c r="F47" s="1438"/>
      <c r="G47" s="1438"/>
      <c r="H47" s="1450"/>
      <c r="I47" s="1451"/>
      <c r="J47" s="1451"/>
    </row>
    <row r="48" spans="1:10" ht="27.95" customHeight="1">
      <c r="A48" s="1332"/>
      <c r="B48" s="1460"/>
      <c r="C48" s="1448"/>
      <c r="D48" s="1437"/>
      <c r="E48" s="1438"/>
      <c r="F48" s="1438"/>
      <c r="G48" s="1438"/>
      <c r="H48" s="1450"/>
      <c r="I48" s="1451"/>
      <c r="J48" s="1451"/>
    </row>
    <row r="49" spans="1:10" ht="27.95" customHeight="1">
      <c r="A49" s="1332"/>
      <c r="B49" s="1460"/>
      <c r="C49" s="1448"/>
      <c r="D49" s="1437"/>
      <c r="E49" s="1438"/>
      <c r="F49" s="1438"/>
      <c r="G49" s="1438"/>
      <c r="H49" s="1450"/>
      <c r="I49" s="1451"/>
      <c r="J49" s="1451"/>
    </row>
    <row r="50" spans="1:10" ht="27.95" customHeight="1">
      <c r="A50" s="1332"/>
      <c r="B50" s="1460"/>
      <c r="C50" s="1448"/>
      <c r="D50" s="1437"/>
      <c r="E50" s="1438"/>
      <c r="F50" s="1438"/>
      <c r="G50" s="1438"/>
      <c r="H50" s="1450"/>
      <c r="I50" s="1451"/>
      <c r="J50" s="1451"/>
    </row>
    <row r="51" spans="1:10" ht="27.95" customHeight="1">
      <c r="A51" s="1332"/>
      <c r="B51" s="1460"/>
      <c r="C51" s="1448"/>
      <c r="D51" s="1437"/>
      <c r="E51" s="1438"/>
      <c r="F51" s="1438"/>
      <c r="G51" s="1438"/>
      <c r="H51" s="1450"/>
      <c r="I51" s="1451"/>
      <c r="J51" s="1451"/>
    </row>
    <row r="52" spans="1:10" ht="27.95" customHeight="1">
      <c r="A52" s="1454" t="s">
        <v>622</v>
      </c>
      <c r="B52" s="1455" t="s">
        <v>898</v>
      </c>
      <c r="C52" s="1456"/>
      <c r="D52" s="1457"/>
      <c r="E52" s="1328" t="s">
        <v>24</v>
      </c>
      <c r="F52" s="1328" t="s">
        <v>123</v>
      </c>
      <c r="G52" s="1328" t="s">
        <v>44</v>
      </c>
      <c r="H52" s="1450"/>
      <c r="I52" s="1451"/>
      <c r="J52" s="1451"/>
    </row>
    <row r="53" spans="1:10" ht="27.95" customHeight="1">
      <c r="A53" s="1454" t="s">
        <v>899</v>
      </c>
      <c r="B53" s="1455" t="s">
        <v>900</v>
      </c>
      <c r="C53" s="1456"/>
      <c r="D53" s="1457"/>
      <c r="E53" s="1328" t="s">
        <v>45</v>
      </c>
      <c r="F53" s="1438"/>
      <c r="G53" s="1328" t="s">
        <v>46</v>
      </c>
      <c r="H53" s="1450"/>
      <c r="I53" s="1451"/>
      <c r="J53" s="1451"/>
    </row>
    <row r="54" spans="1:10" ht="27.95" customHeight="1">
      <c r="A54" s="1332"/>
      <c r="B54" s="1452" t="s">
        <v>171</v>
      </c>
      <c r="C54" s="1458">
        <v>10</v>
      </c>
      <c r="D54" s="1457" t="s">
        <v>343</v>
      </c>
      <c r="E54" s="1328" t="s">
        <v>44</v>
      </c>
      <c r="F54" s="1438"/>
      <c r="G54" s="1438"/>
      <c r="H54" s="1450"/>
      <c r="I54" s="1451"/>
      <c r="J54" s="1451"/>
    </row>
    <row r="55" spans="1:10" ht="27.95" customHeight="1">
      <c r="A55" s="1332"/>
      <c r="B55" s="1452" t="s">
        <v>172</v>
      </c>
      <c r="C55" s="1458">
        <v>10</v>
      </c>
      <c r="D55" s="1457" t="s">
        <v>343</v>
      </c>
      <c r="E55" s="1438"/>
      <c r="F55" s="1438"/>
      <c r="G55" s="1438"/>
      <c r="H55" s="1450"/>
      <c r="I55" s="1451"/>
      <c r="J55" s="1451"/>
    </row>
    <row r="56" spans="1:10" ht="27.95" customHeight="1">
      <c r="A56" s="1332"/>
      <c r="B56" s="1452" t="s">
        <v>173</v>
      </c>
      <c r="C56" s="1458">
        <v>10</v>
      </c>
      <c r="D56" s="1457" t="s">
        <v>343</v>
      </c>
      <c r="E56" s="1438"/>
      <c r="F56" s="1438"/>
      <c r="G56" s="1438"/>
      <c r="H56" s="1450"/>
      <c r="I56" s="1451"/>
      <c r="J56" s="1451"/>
    </row>
    <row r="57" spans="1:10" ht="27.95" customHeight="1">
      <c r="A57" s="1332"/>
      <c r="B57" s="1459" t="s">
        <v>46</v>
      </c>
      <c r="C57" s="1458">
        <v>2</v>
      </c>
      <c r="D57" s="1457" t="s">
        <v>343</v>
      </c>
      <c r="E57" s="1438"/>
      <c r="F57" s="1438"/>
      <c r="G57" s="1438"/>
      <c r="H57" s="1450"/>
      <c r="I57" s="1451"/>
      <c r="J57" s="1451"/>
    </row>
    <row r="58" spans="1:10" ht="27.95" customHeight="1">
      <c r="A58" s="1332"/>
      <c r="B58" s="1452" t="s">
        <v>376</v>
      </c>
      <c r="C58" s="1458">
        <v>32</v>
      </c>
      <c r="D58" s="1457" t="s">
        <v>343</v>
      </c>
      <c r="E58" s="1438"/>
      <c r="F58" s="1438"/>
      <c r="G58" s="1438"/>
      <c r="H58" s="1450"/>
      <c r="I58" s="1451"/>
      <c r="J58" s="1451"/>
    </row>
    <row r="59" spans="1:10" ht="27.95" customHeight="1">
      <c r="A59" s="1332"/>
      <c r="B59" s="1453" t="s">
        <v>174</v>
      </c>
      <c r="C59" s="1456"/>
      <c r="D59" s="1457"/>
      <c r="E59" s="1438"/>
      <c r="F59" s="1438"/>
      <c r="G59" s="1438"/>
      <c r="H59" s="1450"/>
      <c r="I59" s="1451"/>
      <c r="J59" s="1451"/>
    </row>
    <row r="60" spans="1:10" ht="27.95" customHeight="1">
      <c r="A60" s="1332"/>
      <c r="B60" s="1460"/>
      <c r="C60" s="1448"/>
      <c r="D60" s="1437"/>
      <c r="E60" s="1438"/>
      <c r="F60" s="1438"/>
      <c r="G60" s="1438"/>
      <c r="H60" s="1450"/>
      <c r="I60" s="1451"/>
      <c r="J60" s="1451"/>
    </row>
    <row r="61" spans="1:10" ht="27.95" customHeight="1">
      <c r="A61" s="1454" t="s">
        <v>622</v>
      </c>
      <c r="B61" s="1455" t="s">
        <v>901</v>
      </c>
      <c r="C61" s="1448"/>
      <c r="D61" s="1437"/>
      <c r="E61" s="1328" t="s">
        <v>24</v>
      </c>
      <c r="F61" s="1328" t="s">
        <v>123</v>
      </c>
      <c r="G61" s="1328" t="s">
        <v>44</v>
      </c>
      <c r="H61" s="1450"/>
      <c r="I61" s="1451"/>
      <c r="J61" s="1451"/>
    </row>
    <row r="62" spans="1:10" ht="27.95" customHeight="1">
      <c r="A62" s="1454" t="s">
        <v>902</v>
      </c>
      <c r="B62" s="1455" t="s">
        <v>903</v>
      </c>
      <c r="C62" s="1448"/>
      <c r="D62" s="1437"/>
      <c r="E62" s="1328" t="s">
        <v>45</v>
      </c>
      <c r="F62" s="1438"/>
      <c r="G62" s="1328" t="s">
        <v>46</v>
      </c>
      <c r="H62" s="1450"/>
      <c r="I62" s="1451"/>
      <c r="J62" s="1451"/>
    </row>
    <row r="63" spans="1:10" ht="27.95" customHeight="1">
      <c r="A63" s="1454"/>
      <c r="B63" s="1455" t="s">
        <v>904</v>
      </c>
      <c r="C63" s="1448"/>
      <c r="D63" s="1437"/>
      <c r="E63" s="1328" t="s">
        <v>44</v>
      </c>
      <c r="F63" s="1438"/>
      <c r="G63" s="1438"/>
      <c r="H63" s="1450"/>
      <c r="I63" s="1451"/>
      <c r="J63" s="1451"/>
    </row>
    <row r="64" spans="1:10" ht="27.95" customHeight="1">
      <c r="A64" s="1454"/>
      <c r="B64" s="1452" t="s">
        <v>171</v>
      </c>
      <c r="C64" s="1458">
        <v>5</v>
      </c>
      <c r="D64" s="1457" t="s">
        <v>905</v>
      </c>
      <c r="E64" s="1438"/>
      <c r="F64" s="1438"/>
      <c r="G64" s="1438"/>
      <c r="H64" s="1450"/>
      <c r="I64" s="1451"/>
      <c r="J64" s="1451"/>
    </row>
    <row r="65" spans="1:10" ht="27.95" customHeight="1">
      <c r="A65" s="1454"/>
      <c r="B65" s="1452" t="s">
        <v>172</v>
      </c>
      <c r="C65" s="1458">
        <v>5</v>
      </c>
      <c r="D65" s="1457" t="s">
        <v>905</v>
      </c>
      <c r="E65" s="1438"/>
      <c r="F65" s="1438"/>
      <c r="G65" s="1438"/>
      <c r="H65" s="1450"/>
      <c r="I65" s="1451"/>
      <c r="J65" s="1451"/>
    </row>
    <row r="66" spans="1:10" ht="27.95" customHeight="1">
      <c r="A66" s="1454"/>
      <c r="B66" s="1452" t="s">
        <v>173</v>
      </c>
      <c r="C66" s="1458">
        <v>5</v>
      </c>
      <c r="D66" s="1457" t="s">
        <v>905</v>
      </c>
      <c r="E66" s="1438"/>
      <c r="F66" s="1438"/>
      <c r="G66" s="1438"/>
      <c r="H66" s="1450"/>
      <c r="I66" s="1451"/>
      <c r="J66" s="1451"/>
    </row>
    <row r="67" spans="1:10" ht="27.95" customHeight="1">
      <c r="A67" s="1454"/>
      <c r="B67" s="1459" t="s">
        <v>46</v>
      </c>
      <c r="C67" s="1458">
        <v>5</v>
      </c>
      <c r="D67" s="1457" t="s">
        <v>905</v>
      </c>
      <c r="E67" s="1438"/>
      <c r="F67" s="1438"/>
      <c r="G67" s="1438"/>
      <c r="H67" s="1450"/>
      <c r="I67" s="1451"/>
      <c r="J67" s="1451"/>
    </row>
    <row r="68" spans="1:10" ht="27.95" customHeight="1">
      <c r="A68" s="1454"/>
      <c r="B68" s="1453" t="s">
        <v>174</v>
      </c>
      <c r="C68" s="1448"/>
      <c r="D68" s="1437"/>
      <c r="E68" s="1438"/>
      <c r="F68" s="1438"/>
      <c r="G68" s="1438"/>
      <c r="H68" s="1450"/>
      <c r="I68" s="1451"/>
      <c r="J68" s="1451"/>
    </row>
    <row r="69" spans="1:10" ht="27.95" customHeight="1">
      <c r="A69" s="342"/>
      <c r="B69" s="1324"/>
      <c r="C69" s="90"/>
      <c r="D69" s="1323"/>
      <c r="E69" s="340"/>
      <c r="F69" s="341"/>
      <c r="G69" s="341"/>
      <c r="H69" s="247"/>
      <c r="I69" s="247"/>
      <c r="J69" s="247"/>
    </row>
    <row r="70" spans="1:10" ht="27.95" customHeight="1">
      <c r="A70" s="342"/>
      <c r="B70" s="2618"/>
      <c r="C70" s="2619"/>
      <c r="D70" s="2620"/>
      <c r="E70" s="341"/>
      <c r="F70" s="341"/>
      <c r="G70" s="341"/>
      <c r="H70" s="5"/>
      <c r="I70" s="14"/>
      <c r="J70" s="14"/>
    </row>
    <row r="71" spans="1:10" ht="27.95" customHeight="1">
      <c r="A71" s="342"/>
      <c r="B71" s="1325"/>
      <c r="C71" s="1326"/>
      <c r="D71" s="1327"/>
      <c r="E71" s="341"/>
      <c r="F71" s="341"/>
      <c r="G71" s="341"/>
      <c r="H71" s="5"/>
      <c r="I71" s="14"/>
      <c r="J71" s="14"/>
    </row>
    <row r="72" spans="1:10" ht="27.95" customHeight="1">
      <c r="A72" s="342"/>
      <c r="B72" s="1325"/>
      <c r="C72" s="1326"/>
      <c r="D72" s="1327"/>
      <c r="E72" s="341"/>
      <c r="F72" s="341"/>
      <c r="G72" s="341"/>
      <c r="H72" s="5"/>
      <c r="I72" s="14"/>
      <c r="J72" s="14"/>
    </row>
    <row r="73" spans="1:10" ht="27.75" customHeight="1">
      <c r="A73" s="342"/>
      <c r="B73" s="942"/>
      <c r="C73" s="943"/>
      <c r="D73" s="944"/>
      <c r="E73" s="302"/>
      <c r="F73" s="292"/>
      <c r="G73" s="302"/>
      <c r="H73" s="5"/>
      <c r="I73" s="14"/>
      <c r="J73" s="14"/>
    </row>
    <row r="74" spans="1:10" ht="27.75" customHeight="1">
      <c r="A74" s="342"/>
      <c r="B74" s="942"/>
      <c r="C74" s="943"/>
      <c r="D74" s="944"/>
      <c r="E74" s="302"/>
      <c r="F74" s="292"/>
      <c r="G74" s="302"/>
      <c r="H74" s="5"/>
      <c r="I74" s="14"/>
      <c r="J74" s="14"/>
    </row>
    <row r="75" spans="1:10" ht="27.95" customHeight="1">
      <c r="A75" s="1461"/>
      <c r="B75" s="1462"/>
      <c r="C75" s="1463"/>
      <c r="D75" s="1464"/>
      <c r="E75" s="1341"/>
      <c r="F75" s="306"/>
      <c r="G75" s="1341"/>
      <c r="H75" s="18"/>
      <c r="I75" s="15"/>
      <c r="J75" s="15"/>
    </row>
    <row r="77" spans="1:10" ht="27.95" customHeight="1">
      <c r="B77" s="42"/>
      <c r="C77" s="42"/>
    </row>
    <row r="78" spans="1:10" ht="27.95" customHeight="1">
      <c r="B78" s="42"/>
      <c r="C78" s="42"/>
    </row>
  </sheetData>
  <mergeCells count="11">
    <mergeCell ref="B70:D70"/>
    <mergeCell ref="H3:I3"/>
    <mergeCell ref="H7:I7"/>
    <mergeCell ref="H11:I11"/>
    <mergeCell ref="B21:D21"/>
    <mergeCell ref="H15:I15"/>
    <mergeCell ref="B19:D19"/>
    <mergeCell ref="H19:J19"/>
    <mergeCell ref="B20:D20"/>
    <mergeCell ref="H20:J20"/>
    <mergeCell ref="B30:D30"/>
  </mergeCells>
  <pageMargins left="0.59055118110236227" right="0.15748031496062992" top="0.59055118110236227" bottom="0.59055118110236227" header="0.31496062992125984" footer="0.15748031496062992"/>
  <pageSetup paperSize="9" scale="59" orientation="landscape" r:id="rId1"/>
  <rowBreaks count="1" manualBreakCount="1">
    <brk id="75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20</vt:i4>
      </vt:variant>
      <vt:variant>
        <vt:lpstr>ช่วงที่มีชื่อ</vt:lpstr>
      </vt:variant>
      <vt:variant>
        <vt:i4>20</vt:i4>
      </vt:variant>
    </vt:vector>
  </HeadingPairs>
  <TitlesOfParts>
    <vt:vector size="40" baseType="lpstr">
      <vt:lpstr>Goal</vt:lpstr>
      <vt:lpstr>Goal (CSR)</vt:lpstr>
      <vt:lpstr>Customer</vt:lpstr>
      <vt:lpstr>I1 OM1(SAIFISAIDI)</vt:lpstr>
      <vt:lpstr>I2 OM1 (LOSS)</vt:lpstr>
      <vt:lpstr>I3 OM1(GIS)</vt:lpstr>
      <vt:lpstr>I4 OM2(งานขยายเขต)</vt:lpstr>
      <vt:lpstr>I5 OM2(DB,PM)</vt:lpstr>
      <vt:lpstr>I6 OM2 (SLA)</vt:lpstr>
      <vt:lpstr>I6 OM2(ปิดงานก่อสร้าง)</vt:lpstr>
      <vt:lpstr>I7 IP1(นวัตกรรม)</vt:lpstr>
      <vt:lpstr>I8 RS1 (พลังงาน)</vt:lpstr>
      <vt:lpstr>L1 HR1</vt:lpstr>
      <vt:lpstr>L2 HR2</vt:lpstr>
      <vt:lpstr>L3 OC1(กำกับดูแล)</vt:lpstr>
      <vt:lpstr>L4 OC1(ลดกระดาษ)</vt:lpstr>
      <vt:lpstr>L5 OC1 (ความปลอดภัย)</vt:lpstr>
      <vt:lpstr>L5 OC1(ISO 26000)</vt:lpstr>
      <vt:lpstr>L6 OC1(SEPA 1-6)</vt:lpstr>
      <vt:lpstr>L7 OC1 (นโยบาย)</vt:lpstr>
      <vt:lpstr>Customer!Print_Area</vt:lpstr>
      <vt:lpstr>Goal!Print_Area</vt:lpstr>
      <vt:lpstr>'Goal (CSR)'!Print_Area</vt:lpstr>
      <vt:lpstr>'I1 OM1(SAIFISAIDI)'!Print_Area</vt:lpstr>
      <vt:lpstr>'I2 OM1 (LOSS)'!Print_Area</vt:lpstr>
      <vt:lpstr>'I3 OM1(GIS)'!Print_Area</vt:lpstr>
      <vt:lpstr>'I4 OM2(งานขยายเขต)'!Print_Area</vt:lpstr>
      <vt:lpstr>'I5 OM2(DB,PM)'!Print_Area</vt:lpstr>
      <vt:lpstr>'I6 OM2 (SLA)'!Print_Area</vt:lpstr>
      <vt:lpstr>'I6 OM2(ปิดงานก่อสร้าง)'!Print_Area</vt:lpstr>
      <vt:lpstr>'I7 IP1(นวัตกรรม)'!Print_Area</vt:lpstr>
      <vt:lpstr>'I8 RS1 (พลังงาน)'!Print_Area</vt:lpstr>
      <vt:lpstr>'L1 HR1'!Print_Area</vt:lpstr>
      <vt:lpstr>'L2 HR2'!Print_Area</vt:lpstr>
      <vt:lpstr>'L3 OC1(กำกับดูแล)'!Print_Area</vt:lpstr>
      <vt:lpstr>'L4 OC1(ลดกระดาษ)'!Print_Area</vt:lpstr>
      <vt:lpstr>'L5 OC1 (ความปลอดภัย)'!Print_Area</vt:lpstr>
      <vt:lpstr>'L5 OC1(ISO 26000)'!Print_Area</vt:lpstr>
      <vt:lpstr>'L6 OC1(SEPA 1-6)'!Print_Area</vt:lpstr>
      <vt:lpstr>'L7 OC1 (นโยบาย)'!Print_Area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chaiyan khampat</dc:creator>
  <cp:lastModifiedBy>kritsada kultasane</cp:lastModifiedBy>
  <cp:lastPrinted>2018-04-09T03:34:49Z</cp:lastPrinted>
  <dcterms:created xsi:type="dcterms:W3CDTF">2015-11-12T07:22:31Z</dcterms:created>
  <dcterms:modified xsi:type="dcterms:W3CDTF">2018-04-20T08:14:12Z</dcterms:modified>
</cp:coreProperties>
</file>