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311D3465-0224-43FF-8018-DC7FFB21EE4F}" xr6:coauthVersionLast="36" xr6:coauthVersionMax="36" xr10:uidLastSave="{00000000-0000-0000-0000-000000000000}"/>
  <bookViews>
    <workbookView xWindow="0" yWindow="0" windowWidth="28800" windowHeight="13320" activeTab="2" xr2:uid="{00000000-000D-0000-FFFF-FFFF00000000}"/>
  </bookViews>
  <sheets>
    <sheet name="Rate" sheetId="4" r:id="rId1"/>
    <sheet name="R001_รายได้" sheetId="2" state="hidden" r:id="rId2"/>
    <sheet name="E001_ค่าใช้จ่าย" sheetId="6" r:id="rId3"/>
  </sheets>
  <externalReferences>
    <externalReference r:id="rId4"/>
    <externalReference r:id="rId5"/>
    <externalReference r:id="rId6"/>
    <externalReference r:id="rId7"/>
  </externalReferences>
  <definedNames>
    <definedName name="\p" localSheetId="2">#REF!</definedName>
    <definedName name="\p">#REF!</definedName>
    <definedName name="A.1">Rate!$K$22</definedName>
    <definedName name="A.2">Rate!$K$23</definedName>
    <definedName name="A.3">Rate!$K$24</definedName>
    <definedName name="A_" localSheetId="2">#REF!</definedName>
    <definedName name="A_">#REF!</definedName>
    <definedName name="A_Budget_year">[1]Cover!$C$2</definedName>
    <definedName name="A11000010" localSheetId="2">[2]Description!#REF!</definedName>
    <definedName name="A11000010">[2]Description!#REF!</definedName>
    <definedName name="A11000020" localSheetId="2">[2]Description!#REF!</definedName>
    <definedName name="A11000020">[2]Description!#REF!</definedName>
    <definedName name="A12010010" localSheetId="2">[2]Description!#REF!</definedName>
    <definedName name="A12010010">[2]Description!#REF!</definedName>
    <definedName name="A12010020" localSheetId="2">[2]Description!#REF!</definedName>
    <definedName name="A12010020">[2]Description!#REF!</definedName>
    <definedName name="A12010030" localSheetId="2">[2]Description!#REF!</definedName>
    <definedName name="A12010030">[2]Description!#REF!</definedName>
    <definedName name="A12010040" localSheetId="2">[2]Description!#REF!</definedName>
    <definedName name="A12010040">[2]Description!#REF!</definedName>
    <definedName name="A12010050" localSheetId="2">[2]Description!#REF!</definedName>
    <definedName name="A12010050">[2]Description!#REF!</definedName>
    <definedName name="A12010060" localSheetId="2">[2]Description!#REF!</definedName>
    <definedName name="A12010060">[2]Description!#REF!</definedName>
    <definedName name="A12010070" localSheetId="2">[2]Description!#REF!</definedName>
    <definedName name="A12010070">[2]Description!#REF!</definedName>
    <definedName name="A12019990" localSheetId="2">[2]Description!#REF!</definedName>
    <definedName name="A12019990">[2]Description!#REF!</definedName>
    <definedName name="A12100010" localSheetId="2">[2]Description!#REF!</definedName>
    <definedName name="A12100010">[2]Description!#REF!</definedName>
    <definedName name="A12100020" localSheetId="2">[2]Description!#REF!</definedName>
    <definedName name="A12100020">[2]Description!#REF!</definedName>
    <definedName name="A12100030" localSheetId="2">[2]Description!#REF!</definedName>
    <definedName name="A12100030">[2]Description!#REF!</definedName>
    <definedName name="A12100040" localSheetId="2">[2]Description!#REF!</definedName>
    <definedName name="A12100040">[2]Description!#REF!</definedName>
    <definedName name="A12100990" localSheetId="2">[2]Description!#REF!</definedName>
    <definedName name="A12100990">[2]Description!#REF!</definedName>
    <definedName name="A12101010" localSheetId="2">[2]Description!#REF!</definedName>
    <definedName name="A12101010">[2]Description!#REF!</definedName>
    <definedName name="A12101020" localSheetId="2">[2]Description!#REF!</definedName>
    <definedName name="A12101020">[2]Description!#REF!</definedName>
    <definedName name="A12101030" localSheetId="2">[2]Description!#REF!</definedName>
    <definedName name="A12101030">[2]Description!#REF!</definedName>
    <definedName name="A12101040" localSheetId="2">[2]Description!#REF!</definedName>
    <definedName name="A12101040">[2]Description!#REF!</definedName>
    <definedName name="A12101050" localSheetId="2">[2]Description!#REF!</definedName>
    <definedName name="A12101050">[2]Description!#REF!</definedName>
    <definedName name="A12101060" localSheetId="2">[2]Description!#REF!</definedName>
    <definedName name="A12101060">[2]Description!#REF!</definedName>
    <definedName name="A12101070" localSheetId="2">[2]Description!#REF!</definedName>
    <definedName name="A12101070">[2]Description!#REF!</definedName>
    <definedName name="A12101080" localSheetId="2">[2]Description!#REF!</definedName>
    <definedName name="A12101080">[2]Description!#REF!</definedName>
    <definedName name="A12102000" localSheetId="2">[2]Description!#REF!</definedName>
    <definedName name="A12102000">[2]Description!#REF!</definedName>
    <definedName name="A12102010" localSheetId="2">[2]Description!#REF!</definedName>
    <definedName name="A12102010">[2]Description!#REF!</definedName>
    <definedName name="A12102020" localSheetId="2">[2]Description!#REF!</definedName>
    <definedName name="A12102020">[2]Description!#REF!</definedName>
    <definedName name="A12102030" localSheetId="2">[2]Description!#REF!</definedName>
    <definedName name="A12102030">[2]Description!#REF!</definedName>
    <definedName name="A12102040" localSheetId="2">[2]Description!#REF!</definedName>
    <definedName name="A12102040">[2]Description!#REF!</definedName>
    <definedName name="A12102050" localSheetId="2">[2]Description!#REF!</definedName>
    <definedName name="A12102050">[2]Description!#REF!</definedName>
    <definedName name="A12102060" localSheetId="2">[2]Description!#REF!</definedName>
    <definedName name="A12102060">[2]Description!#REF!</definedName>
    <definedName name="A12102070" localSheetId="2">[2]Description!#REF!</definedName>
    <definedName name="A12102070">[2]Description!#REF!</definedName>
    <definedName name="A12102080" localSheetId="2">[2]Description!#REF!</definedName>
    <definedName name="A12102080">[2]Description!#REF!</definedName>
    <definedName name="A12103010" localSheetId="2">[2]Description!#REF!</definedName>
    <definedName name="A12103010">[2]Description!#REF!</definedName>
    <definedName name="A12103020" localSheetId="2">[2]Description!#REF!</definedName>
    <definedName name="A12103020">[2]Description!#REF!</definedName>
    <definedName name="A12104010" localSheetId="2">[2]Description!#REF!</definedName>
    <definedName name="A12104010">[2]Description!#REF!</definedName>
    <definedName name="A12110010" localSheetId="2">[2]Description!#REF!</definedName>
    <definedName name="A12110010">[2]Description!#REF!</definedName>
    <definedName name="A12900010" localSheetId="2">[2]Description!#REF!</definedName>
    <definedName name="A12900010">[2]Description!#REF!</definedName>
    <definedName name="A12900020" localSheetId="2">[2]Description!#REF!</definedName>
    <definedName name="A12900020">[2]Description!#REF!</definedName>
    <definedName name="A12900030" localSheetId="2">[2]Description!#REF!</definedName>
    <definedName name="A12900030">[2]Description!#REF!</definedName>
    <definedName name="A12900050" localSheetId="2">[2]Description!#REF!</definedName>
    <definedName name="A12900050">[2]Description!#REF!</definedName>
    <definedName name="A12900090" localSheetId="2">[2]Description!#REF!</definedName>
    <definedName name="A12900090">[2]Description!#REF!</definedName>
    <definedName name="A12909980" localSheetId="2">[2]Description!#REF!</definedName>
    <definedName name="A12909980">[2]Description!#REF!</definedName>
    <definedName name="A12910010" localSheetId="2">[2]Description!#REF!</definedName>
    <definedName name="A12910010">[2]Description!#REF!</definedName>
    <definedName name="A12910020" localSheetId="2">[2]Description!#REF!</definedName>
    <definedName name="A12910020">[2]Description!#REF!</definedName>
    <definedName name="A12910030" localSheetId="2">[2]Description!#REF!</definedName>
    <definedName name="A12910030">[2]Description!#REF!</definedName>
    <definedName name="A12910040" localSheetId="2">[2]Description!#REF!</definedName>
    <definedName name="A12910040">[2]Description!#REF!</definedName>
    <definedName name="A12919900" localSheetId="2">[2]Description!#REF!</definedName>
    <definedName name="A12919900">[2]Description!#REF!</definedName>
    <definedName name="A12919990" localSheetId="2">[2]Description!#REF!</definedName>
    <definedName name="A12919990">[2]Description!#REF!</definedName>
    <definedName name="A12920010" localSheetId="2">[2]Description!#REF!</definedName>
    <definedName name="A12920010">[2]Description!#REF!</definedName>
    <definedName name="A12950010" localSheetId="2">[2]Description!#REF!</definedName>
    <definedName name="A12950010">[2]Description!#REF!</definedName>
    <definedName name="A12950020" localSheetId="2">[2]Description!#REF!</definedName>
    <definedName name="A12950020">[2]Description!#REF!</definedName>
    <definedName name="A12950030" localSheetId="2">[2]Description!#REF!</definedName>
    <definedName name="A12950030">[2]Description!#REF!</definedName>
    <definedName name="A12950040" localSheetId="2">[2]Description!#REF!</definedName>
    <definedName name="A12950040">[2]Description!#REF!</definedName>
    <definedName name="A13010010" localSheetId="2">[2]Description!#REF!</definedName>
    <definedName name="A13010010">[2]Description!#REF!</definedName>
    <definedName name="A15010010" localSheetId="2">[2]Description!#REF!</definedName>
    <definedName name="A15010010">[2]Description!#REF!</definedName>
    <definedName name="A15010020" localSheetId="2">[2]Description!#REF!</definedName>
    <definedName name="A15010020">[2]Description!#REF!</definedName>
    <definedName name="A15012010" localSheetId="2">[2]Description!#REF!</definedName>
    <definedName name="A15012010">[2]Description!#REF!</definedName>
    <definedName name="A15020010" localSheetId="2">[2]Description!#REF!</definedName>
    <definedName name="A15020010">[2]Description!#REF!</definedName>
    <definedName name="A15020020" localSheetId="2">[2]Description!#REF!</definedName>
    <definedName name="A15020020">[2]Description!#REF!</definedName>
    <definedName name="A15020030" localSheetId="2">[2]Description!#REF!</definedName>
    <definedName name="A15020030">[2]Description!#REF!</definedName>
    <definedName name="A15030010" localSheetId="2">[2]Description!#REF!</definedName>
    <definedName name="A15030010">[2]Description!#REF!</definedName>
    <definedName name="A15030020" localSheetId="2">[2]Description!#REF!</definedName>
    <definedName name="A15030020">[2]Description!#REF!</definedName>
    <definedName name="A15030030" localSheetId="2">[2]Description!#REF!</definedName>
    <definedName name="A15030030">[2]Description!#REF!</definedName>
    <definedName name="A15040010" localSheetId="2">[2]Description!#REF!</definedName>
    <definedName name="A15040010">[2]Description!#REF!</definedName>
    <definedName name="A15040020" localSheetId="2">[2]Description!#REF!</definedName>
    <definedName name="A15040020">[2]Description!#REF!</definedName>
    <definedName name="A15040030" localSheetId="2">[2]Description!#REF!</definedName>
    <definedName name="A15040030">[2]Description!#REF!</definedName>
    <definedName name="A15040040" localSheetId="2">[2]Description!#REF!</definedName>
    <definedName name="A15040040">[2]Description!#REF!</definedName>
    <definedName name="A15040050" localSheetId="2">[2]Description!#REF!</definedName>
    <definedName name="A15040050">[2]Description!#REF!</definedName>
    <definedName name="A15050010" localSheetId="2">[2]Description!#REF!</definedName>
    <definedName name="A15050010">[2]Description!#REF!</definedName>
    <definedName name="A15050020" localSheetId="2">[2]Description!#REF!</definedName>
    <definedName name="A15050020">[2]Description!#REF!</definedName>
    <definedName name="A15050030" localSheetId="2">[2]Description!#REF!</definedName>
    <definedName name="A15050030">[2]Description!#REF!</definedName>
    <definedName name="A15050040" localSheetId="2">[2]Description!#REF!</definedName>
    <definedName name="A15050040">[2]Description!#REF!</definedName>
    <definedName name="A15051010" localSheetId="2">[2]Description!#REF!</definedName>
    <definedName name="A15051010">[2]Description!#REF!</definedName>
    <definedName name="A15051020" localSheetId="2">[2]Description!#REF!</definedName>
    <definedName name="A15051020">[2]Description!#REF!</definedName>
    <definedName name="A15051030" localSheetId="2">[2]Description!#REF!</definedName>
    <definedName name="A15051030">[2]Description!#REF!</definedName>
    <definedName name="A15051040" localSheetId="2">[2]Description!#REF!</definedName>
    <definedName name="A15051040">[2]Description!#REF!</definedName>
    <definedName name="A15052010" localSheetId="2">[2]Description!#REF!</definedName>
    <definedName name="A15052010">[2]Description!#REF!</definedName>
    <definedName name="A15060010" localSheetId="2">[2]Description!#REF!</definedName>
    <definedName name="A15060010">[2]Description!#REF!</definedName>
    <definedName name="A15060020" localSheetId="2">[2]Description!#REF!</definedName>
    <definedName name="A15060020">[2]Description!#REF!</definedName>
    <definedName name="A15060030" localSheetId="2">[2]Description!#REF!</definedName>
    <definedName name="A15060030">[2]Description!#REF!</definedName>
    <definedName name="A15060040" localSheetId="2">[2]Description!#REF!</definedName>
    <definedName name="A15060040">[2]Description!#REF!</definedName>
    <definedName name="A15060050" localSheetId="2">[2]Description!#REF!</definedName>
    <definedName name="A15060050">[2]Description!#REF!</definedName>
    <definedName name="A16011010" localSheetId="2">[2]Description!#REF!</definedName>
    <definedName name="A16011010">[2]Description!#REF!</definedName>
    <definedName name="A16012010" localSheetId="2">[2]Description!#REF!</definedName>
    <definedName name="A16012010">[2]Description!#REF!</definedName>
    <definedName name="A16020010" localSheetId="2">[2]Description!#REF!</definedName>
    <definedName name="A16020010">[2]Description!#REF!</definedName>
    <definedName name="A16020020" localSheetId="2">[2]Description!#REF!</definedName>
    <definedName name="A16020020">[2]Description!#REF!</definedName>
    <definedName name="A16020030" localSheetId="2">[2]Description!#REF!</definedName>
    <definedName name="A16020030">[2]Description!#REF!</definedName>
    <definedName name="A16030010" localSheetId="2">[2]Description!#REF!</definedName>
    <definedName name="A16030010">[2]Description!#REF!</definedName>
    <definedName name="A16030020" localSheetId="2">[2]Description!#REF!</definedName>
    <definedName name="A16030020">[2]Description!#REF!</definedName>
    <definedName name="A16030030" localSheetId="2">[2]Description!#REF!</definedName>
    <definedName name="A16030030">[2]Description!#REF!</definedName>
    <definedName name="A16040010" localSheetId="2">[2]Description!#REF!</definedName>
    <definedName name="A16040010">[2]Description!#REF!</definedName>
    <definedName name="A16040020" localSheetId="2">[2]Description!#REF!</definedName>
    <definedName name="A16040020">[2]Description!#REF!</definedName>
    <definedName name="A16040030" localSheetId="2">[2]Description!#REF!</definedName>
    <definedName name="A16040030">[2]Description!#REF!</definedName>
    <definedName name="A16040040" localSheetId="2">[2]Description!#REF!</definedName>
    <definedName name="A16040040">[2]Description!#REF!</definedName>
    <definedName name="A16040050" localSheetId="2">[2]Description!#REF!</definedName>
    <definedName name="A16040050">[2]Description!#REF!</definedName>
    <definedName name="A16050010" localSheetId="2">[2]Description!#REF!</definedName>
    <definedName name="A16050010">[2]Description!#REF!</definedName>
    <definedName name="A16050020" localSheetId="2">[2]Description!#REF!</definedName>
    <definedName name="A16050020">[2]Description!#REF!</definedName>
    <definedName name="A16050030" localSheetId="2">[2]Description!#REF!</definedName>
    <definedName name="A16050030">[2]Description!#REF!</definedName>
    <definedName name="A16050040" localSheetId="2">[2]Description!#REF!</definedName>
    <definedName name="A16050040">[2]Description!#REF!</definedName>
    <definedName name="A16051010" localSheetId="2">[2]Description!#REF!</definedName>
    <definedName name="A16051010">[2]Description!#REF!</definedName>
    <definedName name="A16051020" localSheetId="2">[2]Description!#REF!</definedName>
    <definedName name="A16051020">[2]Description!#REF!</definedName>
    <definedName name="A16051030" localSheetId="2">[2]Description!#REF!</definedName>
    <definedName name="A16051030">[2]Description!#REF!</definedName>
    <definedName name="A16051040" localSheetId="2">[2]Description!#REF!</definedName>
    <definedName name="A16051040">[2]Description!#REF!</definedName>
    <definedName name="A16052010" localSheetId="2">[2]Description!#REF!</definedName>
    <definedName name="A16052010">[2]Description!#REF!</definedName>
    <definedName name="A16060010" localSheetId="2">[2]Description!#REF!</definedName>
    <definedName name="A16060010">[2]Description!#REF!</definedName>
    <definedName name="A16060020" localSheetId="2">[2]Description!#REF!</definedName>
    <definedName name="A16060020">[2]Description!#REF!</definedName>
    <definedName name="A16060030" localSheetId="2">[2]Description!#REF!</definedName>
    <definedName name="A16060030">[2]Description!#REF!</definedName>
    <definedName name="A16060040" localSheetId="2">[2]Description!#REF!</definedName>
    <definedName name="A16060040">[2]Description!#REF!</definedName>
    <definedName name="A16060050" localSheetId="2">[2]Description!#REF!</definedName>
    <definedName name="A16060050">[2]Description!#REF!</definedName>
    <definedName name="A16070010" localSheetId="2">[2]Description!#REF!</definedName>
    <definedName name="A16070010">[2]Description!#REF!</definedName>
    <definedName name="A16070020" localSheetId="2">[2]Description!#REF!</definedName>
    <definedName name="A16070020">[2]Description!#REF!</definedName>
    <definedName name="A19010010" localSheetId="2">[2]Description!#REF!</definedName>
    <definedName name="A19010010">[2]Description!#REF!</definedName>
    <definedName name="A19010020" localSheetId="2">[2]Description!#REF!</definedName>
    <definedName name="A19010020">[2]Description!#REF!</definedName>
    <definedName name="A21960040" localSheetId="2">[2]Description!#REF!</definedName>
    <definedName name="A21960040">[2]Description!#REF!</definedName>
    <definedName name="A21960050" localSheetId="2">[2]Description!#REF!</definedName>
    <definedName name="A21960050">[2]Description!#REF!</definedName>
    <definedName name="A21960060" localSheetId="2">[2]Description!#REF!</definedName>
    <definedName name="A21960060">[2]Description!#REF!</definedName>
    <definedName name="A21960070" localSheetId="2">[2]Description!#REF!</definedName>
    <definedName name="A21960070">[2]Description!#REF!</definedName>
    <definedName name="A21960080" localSheetId="2">[2]Description!#REF!</definedName>
    <definedName name="A21960080">[2]Description!#REF!</definedName>
    <definedName name="A42012040" localSheetId="2">[2]Description!#REF!</definedName>
    <definedName name="A42012040">[2]Description!#REF!</definedName>
    <definedName name="A49030000" localSheetId="2">[2]Description!#REF!</definedName>
    <definedName name="A49030000">[2]Description!#REF!</definedName>
    <definedName name="A51010020" localSheetId="2">[2]Description!#REF!</definedName>
    <definedName name="A51010020">[2]Description!#REF!</definedName>
    <definedName name="A91030020" localSheetId="2">[2]Description!#REF!</definedName>
    <definedName name="A91030020">[2]Description!#REF!</definedName>
    <definedName name="A91100020" localSheetId="2">[2]Description!#REF!</definedName>
    <definedName name="A91100020">[2]Description!#REF!</definedName>
    <definedName name="AA">Rate!$I$22:$I$24</definedName>
    <definedName name="agreement">#N/A</definedName>
    <definedName name="Asset" localSheetId="2">#REF!</definedName>
    <definedName name="Asset">#REF!</definedName>
    <definedName name="B.1">Rate!$K$27</definedName>
    <definedName name="B.2">Rate!$K$28:$R$28</definedName>
    <definedName name="B.3">Rate!$K$29:$R$29</definedName>
    <definedName name="BB">Rate!$I$27:$I$29</definedName>
    <definedName name="budget_year" localSheetId="2">#REF!</definedName>
    <definedName name="budget_year">#REF!</definedName>
    <definedName name="C.1">Rate!$K$33:$R$33</definedName>
    <definedName name="CC">Rate!$I$33</definedName>
    <definedName name="Component_code">#REF!</definedName>
    <definedName name="Cover_สายเขต" localSheetId="0">[1]Cover!$B$4</definedName>
    <definedName name="Cover_สายเขต">#REF!</definedName>
    <definedName name="Cover_สายเขต2" localSheetId="0">[1]Cover!$C$4</definedName>
    <definedName name="Cover_สายเขต2">#REF!</definedName>
    <definedName name="D.1">Rate!$K$36</definedName>
    <definedName name="DD">Rate!$I$36</definedName>
    <definedName name="detail" localSheetId="2">[3]Income!#REF!</definedName>
    <definedName name="detail">[3]Income!#REF!</definedName>
    <definedName name="division" localSheetId="0">[1]Cover!$C$5</definedName>
    <definedName name="division">#REF!</definedName>
    <definedName name="E.1">Rate!$K$39</definedName>
    <definedName name="E.2">Rate!$K$40</definedName>
    <definedName name="EE">Rate!$I$39:$I$40</definedName>
    <definedName name="Head_division" localSheetId="0">[1]Cover!$O$2</definedName>
    <definedName name="Head_division">#REF!</definedName>
    <definedName name="Head_division2" localSheetId="0">[1]Cover!$P$2</definedName>
    <definedName name="Head_division2">#REF!</definedName>
    <definedName name="HO" localSheetId="0">[1]Cover!$O$1</definedName>
    <definedName name="HO">#REF!</definedName>
    <definedName name="L_Equity" localSheetId="2">#REF!</definedName>
    <definedName name="L_Equity">#REF!</definedName>
    <definedName name="MOAY">#N/A</definedName>
    <definedName name="P" localSheetId="2">#REF!</definedName>
    <definedName name="P">#REF!</definedName>
    <definedName name="PD_house">Rate!$H$60:$K$65</definedName>
    <definedName name="PLCODE" localSheetId="2">#REF!</definedName>
    <definedName name="PLCODE">#REF!</definedName>
    <definedName name="Print_Area_MI" localSheetId="2">'[4]General Data'!#REF!</definedName>
    <definedName name="Print_Area_MI">'[4]General Data'!#REF!</definedName>
    <definedName name="Profit_Loss" localSheetId="2">#REF!</definedName>
    <definedName name="Profit_Loss">#REF!</definedName>
    <definedName name="Unit">#REF!</definedName>
    <definedName name="Unit_eng" localSheetId="0">[1]Cover!$S$2</definedName>
    <definedName name="Unit_eng">#REF!</definedName>
    <definedName name="Z_AB_blankform" localSheetId="2">#REF!</definedName>
    <definedName name="Z_AB_blankform">#REF!</definedName>
    <definedName name="Z_AB_last" localSheetId="2">#REF!</definedName>
    <definedName name="Z_AB_last">#REF!</definedName>
    <definedName name="Z_Cost_blankform" localSheetId="2">#REF!</definedName>
    <definedName name="Z_Cost_blankform">#REF!</definedName>
    <definedName name="Z_Cost_Last" localSheetId="2">#REF!</definedName>
    <definedName name="Z_Cost_Last">#REF!</definedName>
    <definedName name="Z_CSR_blank" localSheetId="2">#REF!</definedName>
    <definedName name="Z_CSR_blank">#REF!</definedName>
    <definedName name="Z_CSR_half" localSheetId="2">#REF!</definedName>
    <definedName name="Z_CSR_half">#REF!</definedName>
    <definedName name="Z_CSR_last" localSheetId="2">#REF!</definedName>
    <definedName name="Z_CSR_last">#REF!</definedName>
    <definedName name="z_emp_blankform" localSheetId="2">#REF!</definedName>
    <definedName name="z_emp_blankform">#REF!</definedName>
    <definedName name="z_emp_edu" localSheetId="2">#REF!</definedName>
    <definedName name="z_emp_edu">#REF!</definedName>
    <definedName name="z_emp_edu_last" localSheetId="2">#REF!</definedName>
    <definedName name="z_emp_edu_last">#REF!</definedName>
    <definedName name="z_emp_house_blank" localSheetId="2">#REF!</definedName>
    <definedName name="z_emp_house_blank">#REF!</definedName>
    <definedName name="z_emp_house_last" localSheetId="2">#REF!</definedName>
    <definedName name="z_emp_house_last">#REF!</definedName>
    <definedName name="z_emp_last" localSheetId="2">#REF!</definedName>
    <definedName name="z_emp_last">#REF!</definedName>
    <definedName name="z_emp_PD_blank" localSheetId="2">#REF!</definedName>
    <definedName name="z_emp_PD_blank">#REF!</definedName>
    <definedName name="z_emp_PD_last" localSheetId="2">#REF!</definedName>
    <definedName name="z_emp_PD_last">#REF!</definedName>
    <definedName name="Z_Meeting_blank" localSheetId="2">#REF!</definedName>
    <definedName name="Z_Meeting_blank">#REF!</definedName>
    <definedName name="Z_Meeting_half" localSheetId="2">#REF!</definedName>
    <definedName name="Z_Meeting_half">#REF!</definedName>
    <definedName name="Z_Meeting_last" localSheetId="2">#REF!</definedName>
    <definedName name="Z_Meeting_last">#REF!</definedName>
    <definedName name="Z_OPT_blankform" localSheetId="2">#REF!</definedName>
    <definedName name="Z_OPT_blankform">#REF!</definedName>
    <definedName name="Z_Opt_last" localSheetId="2">#REF!</definedName>
    <definedName name="Z_Opt_last">#REF!</definedName>
    <definedName name="z_plan_blankform" localSheetId="2">#REF!</definedName>
    <definedName name="z_plan_blankform">#REF!</definedName>
    <definedName name="Z_Plan_last" localSheetId="2">#REF!</definedName>
    <definedName name="Z_Plan_last">#REF!</definedName>
    <definedName name="Z_PR_blank" localSheetId="2">#REF!</definedName>
    <definedName name="Z_PR_blank">#REF!</definedName>
    <definedName name="Z_PR_half" localSheetId="2">#REF!</definedName>
    <definedName name="Z_PR_half">#REF!</definedName>
    <definedName name="Z_PR_last" localSheetId="2">#REF!</definedName>
    <definedName name="Z_PR_last">#REF!</definedName>
    <definedName name="Z_Reserch_blank" localSheetId="2">#REF!</definedName>
    <definedName name="Z_Reserch_blank">#REF!</definedName>
    <definedName name="Z_Reserch_half" localSheetId="2">#REF!</definedName>
    <definedName name="Z_Reserch_half">#REF!</definedName>
    <definedName name="Z_Reserch_last" localSheetId="2">#REF!</definedName>
    <definedName name="Z_Reserch_last">#REF!</definedName>
    <definedName name="Z_Rev_blankform" localSheetId="2">#REF!</definedName>
    <definedName name="Z_Rev_blankform">#REF!</definedName>
    <definedName name="Z_Rev_last" localSheetId="2">#REF!</definedName>
    <definedName name="Z_Rev_last">#REF!</definedName>
    <definedName name="Z_Semina_blank" localSheetId="2">#REF!</definedName>
    <definedName name="Z_Semina_blank">#REF!</definedName>
    <definedName name="Z_Semina_half" localSheetId="2">#REF!</definedName>
    <definedName name="Z_Semina_half">#REF!</definedName>
    <definedName name="Z_Semina_last" localSheetId="2">#REF!</definedName>
    <definedName name="Z_Semina_last">#REF!</definedName>
    <definedName name="กบ.">#REF!</definedName>
    <definedName name="เขต" localSheetId="0">[1]Cover!$O$4:$Z$4</definedName>
    <definedName name="เขต">#REF!</definedName>
    <definedName name="ท.">#REF!</definedName>
    <definedName name="ทส.">#REF!</definedName>
    <definedName name="ธ.">#REF!</definedName>
    <definedName name="บ.">#REF!</definedName>
    <definedName name="ป.">#REF!</definedName>
    <definedName name="ประถมศึกษาหรือเทียบเท่า">Rate!$M$22:$M$24</definedName>
    <definedName name="ปริญญาตรี">Rate!$S$22:$S$23</definedName>
    <definedName name="ปวช.">Rate!$P$22:$P$23</definedName>
    <definedName name="ปวท.">Rate!$Q$25</definedName>
    <definedName name="ปวส.หรือเทียบเท่า">Rate!$Q$22</definedName>
    <definedName name="ผวก">#REF!</definedName>
    <definedName name="ฟ52012030" localSheetId="2">[2]Description!#REF!</definedName>
    <definedName name="ฟ52012030">[2]Description!#REF!</definedName>
    <definedName name="ภ.1">#REF!</definedName>
    <definedName name="ภ.2">#REF!</definedName>
    <definedName name="ภ.3">#REF!</definedName>
    <definedName name="ภ.4">#REF!</definedName>
    <definedName name="มัธยมศึกษาตอนต้นหรือเทียบเท่า">Rate!$N$22:$N$24</definedName>
    <definedName name="มัธยมศึกษาตอนปลายหรือเทียบเท่า">Rate!$O$22:$O$24</definedName>
    <definedName name="ย.">#REF!</definedName>
    <definedName name="ระดับ">Rate!$H$22:$H$29</definedName>
    <definedName name="รัฐบาล">Rate!$N$43</definedName>
    <definedName name="ว.">#REF!</definedName>
    <definedName name="วศ.">#REF!</definedName>
    <definedName name="ส.">#REF!</definedName>
    <definedName name="สกม.">#REF!</definedName>
    <definedName name="สตภ.">#REF!</definedName>
    <definedName name="สวก.">#REF!</definedName>
    <definedName name="สายงาน">#REF!</definedName>
    <definedName name="อ.">#REF!</definedName>
    <definedName name="อนุบาลหรือเทียบเท่า">Rate!$L$22:$L$24</definedName>
    <definedName name="อนุปริญญาหรือเทียบเท่า">Rate!$R$22</definedName>
    <definedName name="เอกชน">Rate!$L$53:$L$53</definedName>
    <definedName name="เอกชน_ป.ตรี">Rate!$O$46</definedName>
    <definedName name="เอกชนไม่รับงินอุดหนุน">Rate!$O$43</definedName>
    <definedName name="เอกชนไม่รับงินอุดหนุน_ปวช.">Rate!$L$43:$L$50</definedName>
    <definedName name="เอกชนรับเงินอุดหนุน">Rate!$N$46</definedName>
    <definedName name="เอกชนรับเงินอุดหนุน_ปวช.">Rate!$M$43:$M$50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1" i="2" l="1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84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20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84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20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84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20" i="2"/>
  <c r="J76" i="2"/>
  <c r="J77" i="2"/>
  <c r="J78" i="2"/>
  <c r="J79" i="2"/>
  <c r="J80" i="2"/>
  <c r="J67" i="2"/>
  <c r="J68" i="2"/>
  <c r="J69" i="2"/>
  <c r="J70" i="2"/>
  <c r="J71" i="2"/>
  <c r="J72" i="2"/>
  <c r="J73" i="2"/>
  <c r="J74" i="2"/>
  <c r="J75" i="2"/>
  <c r="J59" i="2"/>
  <c r="J60" i="2"/>
  <c r="J61" i="2"/>
  <c r="J62" i="2"/>
  <c r="J63" i="2"/>
  <c r="J64" i="2"/>
  <c r="J65" i="2"/>
  <c r="J66" i="2"/>
  <c r="J50" i="2"/>
  <c r="J51" i="2"/>
  <c r="J52" i="2"/>
  <c r="J53" i="2"/>
  <c r="J54" i="2"/>
  <c r="J55" i="2"/>
  <c r="J56" i="2"/>
  <c r="J57" i="2"/>
  <c r="J58" i="2"/>
  <c r="J39" i="2"/>
  <c r="J40" i="2"/>
  <c r="J41" i="2"/>
  <c r="J42" i="2"/>
  <c r="J43" i="2"/>
  <c r="J44" i="2"/>
  <c r="J45" i="2"/>
  <c r="J46" i="2"/>
  <c r="J47" i="2"/>
  <c r="J48" i="2"/>
  <c r="J49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20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84" i="2"/>
  <c r="R135" i="2" l="1"/>
  <c r="R136" i="2" s="1"/>
  <c r="O135" i="2"/>
  <c r="O136" i="2" s="1"/>
  <c r="M135" i="2"/>
  <c r="M136" i="2" s="1"/>
  <c r="J81" i="2"/>
  <c r="J135" i="2"/>
  <c r="J136" i="2" s="1"/>
  <c r="I132" i="2"/>
  <c r="J132" i="2"/>
  <c r="K132" i="2"/>
  <c r="L132" i="2"/>
  <c r="M132" i="2"/>
  <c r="N132" i="2"/>
  <c r="O132" i="2"/>
  <c r="P132" i="2"/>
  <c r="Q132" i="2"/>
  <c r="R132" i="2"/>
  <c r="I130" i="2"/>
  <c r="J130" i="2"/>
  <c r="K130" i="2"/>
  <c r="L130" i="2"/>
  <c r="M130" i="2"/>
  <c r="N130" i="2"/>
  <c r="O130" i="2"/>
  <c r="P130" i="2"/>
  <c r="Q130" i="2"/>
  <c r="R130" i="2"/>
  <c r="H85" i="2"/>
  <c r="S85" i="2" s="1"/>
  <c r="H86" i="2"/>
  <c r="S86" i="2" s="1"/>
  <c r="H87" i="2"/>
  <c r="S87" i="2" s="1"/>
  <c r="H88" i="2"/>
  <c r="S88" i="2" s="1"/>
  <c r="H89" i="2"/>
  <c r="S89" i="2" s="1"/>
  <c r="H90" i="2"/>
  <c r="S90" i="2" s="1"/>
  <c r="H91" i="2"/>
  <c r="S91" i="2" s="1"/>
  <c r="H92" i="2"/>
  <c r="S92" i="2" s="1"/>
  <c r="H93" i="2"/>
  <c r="S93" i="2" s="1"/>
  <c r="H94" i="2"/>
  <c r="S94" i="2" s="1"/>
  <c r="H95" i="2"/>
  <c r="S95" i="2" s="1"/>
  <c r="H96" i="2"/>
  <c r="S96" i="2" s="1"/>
  <c r="H97" i="2"/>
  <c r="S97" i="2" s="1"/>
  <c r="H98" i="2"/>
  <c r="S98" i="2" s="1"/>
  <c r="H99" i="2"/>
  <c r="S99" i="2" s="1"/>
  <c r="H100" i="2"/>
  <c r="S100" i="2" s="1"/>
  <c r="H101" i="2"/>
  <c r="S101" i="2" s="1"/>
  <c r="H102" i="2"/>
  <c r="S102" i="2" s="1"/>
  <c r="H103" i="2"/>
  <c r="S103" i="2" s="1"/>
  <c r="H104" i="2"/>
  <c r="S104" i="2" s="1"/>
  <c r="H105" i="2"/>
  <c r="S105" i="2" s="1"/>
  <c r="H106" i="2"/>
  <c r="S106" i="2" s="1"/>
  <c r="H107" i="2"/>
  <c r="S107" i="2" s="1"/>
  <c r="H108" i="2"/>
  <c r="S108" i="2" s="1"/>
  <c r="H109" i="2"/>
  <c r="S109" i="2" s="1"/>
  <c r="H110" i="2"/>
  <c r="S110" i="2" s="1"/>
  <c r="H111" i="2"/>
  <c r="S111" i="2" s="1"/>
  <c r="H112" i="2"/>
  <c r="S112" i="2" s="1"/>
  <c r="H113" i="2"/>
  <c r="S113" i="2" s="1"/>
  <c r="H114" i="2"/>
  <c r="S114" i="2" s="1"/>
  <c r="H115" i="2"/>
  <c r="S115" i="2" s="1"/>
  <c r="H116" i="2"/>
  <c r="S116" i="2" s="1"/>
  <c r="H117" i="2"/>
  <c r="S117" i="2" s="1"/>
  <c r="H118" i="2"/>
  <c r="S118" i="2" s="1"/>
  <c r="H119" i="2"/>
  <c r="S119" i="2" s="1"/>
  <c r="H120" i="2"/>
  <c r="S120" i="2" s="1"/>
  <c r="H121" i="2"/>
  <c r="S121" i="2" s="1"/>
  <c r="H122" i="2"/>
  <c r="S122" i="2" s="1"/>
  <c r="H123" i="2"/>
  <c r="S123" i="2" s="1"/>
  <c r="H124" i="2"/>
  <c r="S124" i="2" s="1"/>
  <c r="H125" i="2"/>
  <c r="S125" i="2" s="1"/>
  <c r="H126" i="2"/>
  <c r="S126" i="2" s="1"/>
  <c r="H127" i="2"/>
  <c r="S127" i="2" s="1"/>
  <c r="H128" i="2"/>
  <c r="S128" i="2" s="1"/>
  <c r="H129" i="2"/>
  <c r="S129" i="2" s="1"/>
  <c r="H84" i="2"/>
  <c r="S84" i="2" s="1"/>
  <c r="I81" i="2"/>
  <c r="K81" i="2"/>
  <c r="L81" i="2"/>
  <c r="M81" i="2"/>
  <c r="N81" i="2"/>
  <c r="O81" i="2"/>
  <c r="P81" i="2"/>
  <c r="R81" i="2"/>
  <c r="H50" i="2"/>
  <c r="S50" i="2" s="1"/>
  <c r="H51" i="2"/>
  <c r="S51" i="2" s="1"/>
  <c r="H52" i="2"/>
  <c r="S52" i="2" s="1"/>
  <c r="H53" i="2"/>
  <c r="S53" i="2" s="1"/>
  <c r="H54" i="2"/>
  <c r="S54" i="2" s="1"/>
  <c r="H55" i="2"/>
  <c r="S55" i="2" s="1"/>
  <c r="H56" i="2"/>
  <c r="S56" i="2" s="1"/>
  <c r="H57" i="2"/>
  <c r="S57" i="2" s="1"/>
  <c r="H58" i="2"/>
  <c r="S58" i="2" s="1"/>
  <c r="H59" i="2"/>
  <c r="S59" i="2" s="1"/>
  <c r="H60" i="2"/>
  <c r="S60" i="2" s="1"/>
  <c r="H61" i="2"/>
  <c r="S61" i="2" s="1"/>
  <c r="H62" i="2"/>
  <c r="S62" i="2" s="1"/>
  <c r="H63" i="2"/>
  <c r="S63" i="2" s="1"/>
  <c r="H64" i="2"/>
  <c r="S64" i="2" s="1"/>
  <c r="H65" i="2"/>
  <c r="S65" i="2" s="1"/>
  <c r="H66" i="2"/>
  <c r="S66" i="2" s="1"/>
  <c r="H67" i="2"/>
  <c r="S67" i="2" s="1"/>
  <c r="H68" i="2"/>
  <c r="S68" i="2" s="1"/>
  <c r="H69" i="2"/>
  <c r="S69" i="2" s="1"/>
  <c r="H70" i="2"/>
  <c r="S70" i="2" s="1"/>
  <c r="H71" i="2"/>
  <c r="S71" i="2" s="1"/>
  <c r="H72" i="2"/>
  <c r="S72" i="2" s="1"/>
  <c r="H73" i="2"/>
  <c r="S73" i="2" s="1"/>
  <c r="H74" i="2"/>
  <c r="S74" i="2" s="1"/>
  <c r="H75" i="2"/>
  <c r="S75" i="2" s="1"/>
  <c r="H76" i="2"/>
  <c r="S76" i="2" s="1"/>
  <c r="H77" i="2"/>
  <c r="S77" i="2" s="1"/>
  <c r="H78" i="2"/>
  <c r="S78" i="2" s="1"/>
  <c r="H79" i="2"/>
  <c r="S79" i="2" s="1"/>
  <c r="H80" i="2"/>
  <c r="S80" i="2" s="1"/>
  <c r="H21" i="2"/>
  <c r="S21" i="2" s="1"/>
  <c r="H22" i="2"/>
  <c r="S22" i="2" s="1"/>
  <c r="H23" i="2"/>
  <c r="S23" i="2" s="1"/>
  <c r="H24" i="2"/>
  <c r="S24" i="2" s="1"/>
  <c r="H25" i="2"/>
  <c r="S25" i="2" s="1"/>
  <c r="H26" i="2"/>
  <c r="S26" i="2" s="1"/>
  <c r="H27" i="2"/>
  <c r="S27" i="2" s="1"/>
  <c r="H28" i="2"/>
  <c r="S28" i="2" s="1"/>
  <c r="H29" i="2"/>
  <c r="S29" i="2" s="1"/>
  <c r="H30" i="2"/>
  <c r="S30" i="2" s="1"/>
  <c r="H31" i="2"/>
  <c r="S31" i="2" s="1"/>
  <c r="H32" i="2"/>
  <c r="S32" i="2" s="1"/>
  <c r="H33" i="2"/>
  <c r="S33" i="2" s="1"/>
  <c r="H34" i="2"/>
  <c r="S34" i="2" s="1"/>
  <c r="H35" i="2"/>
  <c r="S35" i="2" s="1"/>
  <c r="H36" i="2"/>
  <c r="S36" i="2" s="1"/>
  <c r="H37" i="2"/>
  <c r="S37" i="2" s="1"/>
  <c r="H38" i="2"/>
  <c r="S38" i="2" s="1"/>
  <c r="H39" i="2"/>
  <c r="S39" i="2" s="1"/>
  <c r="H40" i="2"/>
  <c r="S40" i="2" s="1"/>
  <c r="H41" i="2"/>
  <c r="S41" i="2" s="1"/>
  <c r="H42" i="2"/>
  <c r="S42" i="2" s="1"/>
  <c r="H43" i="2"/>
  <c r="S43" i="2" s="1"/>
  <c r="H44" i="2"/>
  <c r="S44" i="2" s="1"/>
  <c r="H45" i="2"/>
  <c r="S45" i="2" s="1"/>
  <c r="H46" i="2"/>
  <c r="S46" i="2" s="1"/>
  <c r="H47" i="2"/>
  <c r="S47" i="2" s="1"/>
  <c r="H48" i="2"/>
  <c r="S48" i="2" s="1"/>
  <c r="H49" i="2"/>
  <c r="S49" i="2" s="1"/>
  <c r="H20" i="2"/>
  <c r="S20" i="2" s="1"/>
  <c r="U81" i="2" l="1"/>
  <c r="S130" i="2"/>
  <c r="S81" i="2"/>
  <c r="H132" i="2"/>
  <c r="S132" i="2"/>
  <c r="H134" i="2"/>
  <c r="H135" i="2"/>
  <c r="H136" i="2" s="1"/>
  <c r="H130" i="2"/>
  <c r="H81" i="2"/>
  <c r="R12" i="2"/>
  <c r="R13" i="2"/>
  <c r="R14" i="2"/>
  <c r="R15" i="2"/>
  <c r="R16" i="2"/>
  <c r="R11" i="2"/>
  <c r="O12" i="2"/>
  <c r="O13" i="2"/>
  <c r="O14" i="2"/>
  <c r="O15" i="2"/>
  <c r="O16" i="2"/>
  <c r="O11" i="2"/>
  <c r="M12" i="2"/>
  <c r="M13" i="2"/>
  <c r="M14" i="2"/>
  <c r="M15" i="2"/>
  <c r="M16" i="2"/>
  <c r="M11" i="2"/>
  <c r="J12" i="2"/>
  <c r="J13" i="2"/>
  <c r="J14" i="2"/>
  <c r="J15" i="2"/>
  <c r="J16" i="2"/>
  <c r="J11" i="2"/>
  <c r="I17" i="2"/>
  <c r="I131" i="2" s="1"/>
  <c r="K17" i="2"/>
  <c r="K131" i="2" s="1"/>
  <c r="L17" i="2"/>
  <c r="L131" i="2" s="1"/>
  <c r="N17" i="2"/>
  <c r="N131" i="2" s="1"/>
  <c r="P17" i="2"/>
  <c r="P131" i="2" s="1"/>
  <c r="Q17" i="2"/>
  <c r="Q131" i="2" s="1"/>
  <c r="H12" i="2"/>
  <c r="H13" i="2"/>
  <c r="H14" i="2"/>
  <c r="H15" i="2"/>
  <c r="H16" i="2"/>
  <c r="H11" i="2"/>
  <c r="G85" i="6"/>
  <c r="H85" i="6"/>
  <c r="I85" i="6"/>
  <c r="J85" i="6"/>
  <c r="K85" i="6"/>
  <c r="L85" i="6"/>
  <c r="M85" i="6"/>
  <c r="N85" i="6"/>
  <c r="F85" i="6"/>
  <c r="G295" i="6"/>
  <c r="H295" i="6"/>
  <c r="I295" i="6"/>
  <c r="J295" i="6"/>
  <c r="K295" i="6"/>
  <c r="L295" i="6"/>
  <c r="M295" i="6"/>
  <c r="N295" i="6"/>
  <c r="F295" i="6"/>
  <c r="S15" i="2" l="1"/>
  <c r="S14" i="2"/>
  <c r="S11" i="2"/>
  <c r="S13" i="2"/>
  <c r="S16" i="2"/>
  <c r="S12" i="2"/>
  <c r="H17" i="2"/>
  <c r="H131" i="2" s="1"/>
  <c r="R17" i="2"/>
  <c r="R131" i="2" s="1"/>
  <c r="O17" i="2"/>
  <c r="O131" i="2" s="1"/>
  <c r="M17" i="2"/>
  <c r="M131" i="2" s="1"/>
  <c r="J17" i="2"/>
  <c r="J131" i="2" s="1"/>
  <c r="S17" i="2" l="1"/>
  <c r="S135" i="2" s="1"/>
  <c r="S131" i="2"/>
  <c r="G28" i="6"/>
  <c r="G296" i="6" s="1"/>
  <c r="H28" i="6"/>
  <c r="H296" i="6" s="1"/>
  <c r="I28" i="6"/>
  <c r="I296" i="6" s="1"/>
  <c r="J28" i="6"/>
  <c r="J296" i="6" s="1"/>
  <c r="K28" i="6"/>
  <c r="K296" i="6" s="1"/>
  <c r="L28" i="6"/>
  <c r="L296" i="6" s="1"/>
  <c r="M28" i="6"/>
  <c r="M296" i="6" s="1"/>
  <c r="N28" i="6"/>
  <c r="N296" i="6" s="1"/>
  <c r="F28" i="6"/>
  <c r="F296" i="6" s="1"/>
  <c r="O33" i="6" l="1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205" i="6"/>
  <c r="O206" i="6"/>
  <c r="O207" i="6"/>
  <c r="O208" i="6"/>
  <c r="O209" i="6"/>
  <c r="O210" i="6"/>
  <c r="O211" i="6"/>
  <c r="O212" i="6"/>
  <c r="O213" i="6"/>
  <c r="O214" i="6"/>
  <c r="O215" i="6"/>
  <c r="O216" i="6"/>
  <c r="O217" i="6"/>
  <c r="O218" i="6"/>
  <c r="O219" i="6"/>
  <c r="O220" i="6"/>
  <c r="O221" i="6"/>
  <c r="O222" i="6"/>
  <c r="O223" i="6"/>
  <c r="O224" i="6"/>
  <c r="O225" i="6"/>
  <c r="O226" i="6"/>
  <c r="O227" i="6"/>
  <c r="O228" i="6"/>
  <c r="O229" i="6"/>
  <c r="O230" i="6"/>
  <c r="O231" i="6"/>
  <c r="O232" i="6"/>
  <c r="O233" i="6"/>
  <c r="O234" i="6"/>
  <c r="O235" i="6"/>
  <c r="O236" i="6"/>
  <c r="O237" i="6"/>
  <c r="O238" i="6"/>
  <c r="O239" i="6"/>
  <c r="O240" i="6"/>
  <c r="O241" i="6"/>
  <c r="O242" i="6"/>
  <c r="O243" i="6"/>
  <c r="O244" i="6"/>
  <c r="O245" i="6"/>
  <c r="O246" i="6"/>
  <c r="O247" i="6"/>
  <c r="O248" i="6"/>
  <c r="O249" i="6"/>
  <c r="O250" i="6"/>
  <c r="O251" i="6"/>
  <c r="O252" i="6"/>
  <c r="O253" i="6"/>
  <c r="O254" i="6"/>
  <c r="O255" i="6"/>
  <c r="O256" i="6"/>
  <c r="O257" i="6"/>
  <c r="O258" i="6"/>
  <c r="O259" i="6"/>
  <c r="O260" i="6"/>
  <c r="O261" i="6"/>
  <c r="O262" i="6"/>
  <c r="O263" i="6"/>
  <c r="O264" i="6"/>
  <c r="O265" i="6"/>
  <c r="O266" i="6"/>
  <c r="O267" i="6"/>
  <c r="O268" i="6"/>
  <c r="O269" i="6"/>
  <c r="O270" i="6"/>
  <c r="O271" i="6"/>
  <c r="O272" i="6"/>
  <c r="O273" i="6"/>
  <c r="O274" i="6"/>
  <c r="O275" i="6"/>
  <c r="O276" i="6"/>
  <c r="O277" i="6"/>
  <c r="O278" i="6"/>
  <c r="O279" i="6"/>
  <c r="O280" i="6"/>
  <c r="O281" i="6"/>
  <c r="O282" i="6"/>
  <c r="O283" i="6"/>
  <c r="O284" i="6"/>
  <c r="O285" i="6"/>
  <c r="O286" i="6"/>
  <c r="O287" i="6"/>
  <c r="O288" i="6"/>
  <c r="O289" i="6"/>
  <c r="O290" i="6"/>
  <c r="O291" i="6"/>
  <c r="O292" i="6"/>
  <c r="O293" i="6"/>
  <c r="O294" i="6"/>
  <c r="O32" i="6"/>
  <c r="O10" i="6"/>
  <c r="O295" i="6" l="1"/>
  <c r="O28" i="6"/>
  <c r="O85" i="6"/>
  <c r="O300" i="6"/>
  <c r="O301" i="6" s="1"/>
  <c r="O299" i="6"/>
  <c r="O298" i="6"/>
  <c r="O296" i="6" l="1"/>
  <c r="A4" i="2"/>
  <c r="G132" i="2" l="1"/>
  <c r="F130" i="2"/>
  <c r="F81" i="2"/>
  <c r="G130" i="2"/>
  <c r="F17" i="2"/>
  <c r="F132" i="2"/>
  <c r="G17" i="2"/>
  <c r="G81" i="2"/>
  <c r="F131" i="2" l="1"/>
  <c r="G131" i="2"/>
</calcChain>
</file>

<file path=xl/sharedStrings.xml><?xml version="1.0" encoding="utf-8"?>
<sst xmlns="http://schemas.openxmlformats.org/spreadsheetml/2006/main" count="764" uniqueCount="613">
  <si>
    <t>ส่วนภูมิภาค</t>
  </si>
  <si>
    <t>ประมาณการรายจ่าย</t>
  </si>
  <si>
    <t xml:space="preserve">เขต: </t>
  </si>
  <si>
    <t xml:space="preserve"> - </t>
  </si>
  <si>
    <t>หน่วย:</t>
  </si>
  <si>
    <t>บาท</t>
  </si>
  <si>
    <t>(1)</t>
  </si>
  <si>
    <t>(2)</t>
  </si>
  <si>
    <t>(3)</t>
  </si>
  <si>
    <t>(4)</t>
  </si>
  <si>
    <t>(5)</t>
  </si>
  <si>
    <t>(6)</t>
  </si>
  <si>
    <t>(7)</t>
  </si>
  <si>
    <t>รหัสบัญชี</t>
  </si>
  <si>
    <t>ชื่อบัญชี</t>
  </si>
  <si>
    <t>ค่าใช้จ่ายในการดำเนินงาน</t>
  </si>
  <si>
    <t>ต้นทุนจากการจำหน่ายกระแสไฟฟ้าและบริการ</t>
  </si>
  <si>
    <t>ต้นทุนค่ากระแสไฟฟ้า</t>
  </si>
  <si>
    <t>ค่าซื้อไฟฟ้า-การไฟฟ้าฝ่ายผลิตแห่งประเทศไทย</t>
  </si>
  <si>
    <t>ปรับปรุงค่าซื้อไฟฟ้า</t>
  </si>
  <si>
    <t>ค่าซื้อไฟฟ้า-กรมพัฒนาพลังงานทดแทนฯ(พพ.)</t>
  </si>
  <si>
    <t>ค่าซื้อไฟฟ้า-ผู้ผลิตไฟฟ้าขนาดเล็กมาก</t>
  </si>
  <si>
    <t>ค่าซื้อไฟฟ้า-พลังงานแสงอาทิตย์</t>
  </si>
  <si>
    <t>ค่าชดเชยโครงการ Demand Response</t>
  </si>
  <si>
    <t>เงินนำส่งกองทุนพัฒนาไฟฟ้าจากการผลิตไฟฟ้า</t>
  </si>
  <si>
    <t>เงินนำส่งกองทุนพัฒนาไฟฟ้าเพื่อพลังงานหมุนเวียน</t>
  </si>
  <si>
    <t>เงินนำส่งกองทุนพัฒนาไฟฟ้าเพื่อส่งเสริมสังคม</t>
  </si>
  <si>
    <t>ค่าปรับจากการลงทุนที่ต่ำกว่าแผน</t>
  </si>
  <si>
    <t>เงินคืนรายได้</t>
  </si>
  <si>
    <t>น้ำมันเชื้อเพลิงและน้ำมันหล่อลื่น</t>
  </si>
  <si>
    <t>ค่าไฟฟ้าที่ใช้ในสถานีอัดประจุ</t>
  </si>
  <si>
    <t>ค่าเชื้อเพลิงผลิตกระแสไฟฟ้า</t>
  </si>
  <si>
    <t>ค่าสารหล่อลื่นผลิตกระแสไฟฟ้า</t>
  </si>
  <si>
    <t>ต้นทุนขายและบริการอื่น</t>
  </si>
  <si>
    <t>ต้นทุนจากการจำหน่ายอุปกรณ์ไฟฟ้า</t>
  </si>
  <si>
    <t>ต้นทุนผลิตภัณฑ์คอนกรีต</t>
  </si>
  <si>
    <t>รวมต้นทุนจากการจำหน่ายกระแสไฟฟ้าและบริการ</t>
  </si>
  <si>
    <t>ค่าใช้จ่ายเกี่ยวกับบุคคลากร</t>
  </si>
  <si>
    <t>เงินเดือน ค่าจ้าง ค่าตอบแทนพนักงาน</t>
  </si>
  <si>
    <t>เงินเดือน ค่าจ้าง ค่าตอบแทน</t>
  </si>
  <si>
    <t>เงินเดือนพนักงาน</t>
  </si>
  <si>
    <t>ค่าจ้างรายเดือนลูกจ้าง</t>
  </si>
  <si>
    <t>ค่าล่วงเวลาพนักงาน</t>
  </si>
  <si>
    <t>ค่าตอบแทนอยู่เวรแก้ไฟฟ้าขัดข้อง</t>
  </si>
  <si>
    <t>เงินโบนัสพนักงาน</t>
  </si>
  <si>
    <t>ค่าครองชีพพนักงาน</t>
  </si>
  <si>
    <t xml:space="preserve">สวัสดิการและค่าตอบแทนอื่น- ลูกจ้าง </t>
  </si>
  <si>
    <t>ค่าตอบแทนอื่น-พนักงาน</t>
  </si>
  <si>
    <t>เงินจ่ายสมทบกองทุน</t>
  </si>
  <si>
    <t>เงินสมทบกองทุนสงเคราะห์ผู้ปฏิบัติงาน กฟภ.</t>
  </si>
  <si>
    <t>เงินสมทบกองทุนสำรองเลี้ยงชีพ</t>
  </si>
  <si>
    <t xml:space="preserve">เงินเพิ่มพิเศษ </t>
  </si>
  <si>
    <t>เงินเพิ่มพิเศษวิชาชีพ</t>
  </si>
  <si>
    <t>เงินเพิ่มฮอทไลน์</t>
  </si>
  <si>
    <t>เงินเพิ่มสู้รบ (พสร.)</t>
  </si>
  <si>
    <t>เงินยังชีพ (14 จังหวัดภาคใต้)</t>
  </si>
  <si>
    <t>เงินเพิ่มพิเศษสำหรับผู้ทำงานอยู่กะ</t>
  </si>
  <si>
    <t>ค่าโทรศัพท์บ้านพัก- ผู้บริหาร</t>
  </si>
  <si>
    <t>ค่าโทรศัพท์เคลื่อนที่ -ผู้บริหาร</t>
  </si>
  <si>
    <t>เงินเพิ่มพิเศษอื่น</t>
  </si>
  <si>
    <t xml:space="preserve">เงินชดเชย </t>
  </si>
  <si>
    <t>เงินชดเชยตามกฎหมาย-พนักงานเกษียณอายุหรือให้ออก</t>
  </si>
  <si>
    <t>เงินตอบแทนพิเศษ-พนักงานเกษียณก่อนอายุ</t>
  </si>
  <si>
    <t>เงินชดเชย-พนักงานเกษียณก่อนอายุ</t>
  </si>
  <si>
    <t>สวัสดิการพนักงาน</t>
  </si>
  <si>
    <t xml:space="preserve">เงินช่วยเหลือพนักงาน </t>
  </si>
  <si>
    <t>เงินช่วยเหลือค่าไฟฟ้า</t>
  </si>
  <si>
    <t>เงินช่วยเหลือค่าเครื่องแบบพนักงาน</t>
  </si>
  <si>
    <t>เงินช่วยเหลือค่าเล่าเรียนบุตร</t>
  </si>
  <si>
    <t>เงินช่วยเหลือบุตร</t>
  </si>
  <si>
    <t>เงินช่วยเหลืออื่น</t>
  </si>
  <si>
    <t>ค่ารักษาพยาบาล</t>
  </si>
  <si>
    <t>ค่ารักษาพยาบาล-พนักงาน</t>
  </si>
  <si>
    <t>ค่ารักษาพยาบาล-ครอบครัวพนักงาน</t>
  </si>
  <si>
    <t xml:space="preserve">ค่าพาหนะ เบี้ยเลี้ยงเดินทาง </t>
  </si>
  <si>
    <t>ค่าพาหนะเดินทางไปปฏิบัติงานต่างท้องที่-พนักงาน</t>
  </si>
  <si>
    <t>ค่าเบี้ยเลี้ยง-พนักงาน</t>
  </si>
  <si>
    <t>ค่าที่พัก-พนักงาน</t>
  </si>
  <si>
    <t>ค่าชดเชยการใช้ยานพาหนะส่วนตัว</t>
  </si>
  <si>
    <t>ค่าพาหนะเดินทางไปปฏิบัติงานต่างท้องที่-ลูกจ้าง</t>
  </si>
  <si>
    <t>ค่าเบี้ยเลี้ยง-ลูกจ้าง</t>
  </si>
  <si>
    <t>ค่าที่พัก-ลูกจ้าง</t>
  </si>
  <si>
    <t>ค่าสวัสดิการอื่นๆ</t>
  </si>
  <si>
    <t>ค่าเช่าบ้าน</t>
  </si>
  <si>
    <t>ค่าสวัสดิการอื่น ๆ</t>
  </si>
  <si>
    <t xml:space="preserve">ค่าใช้จ่ายในการพัฒนาบุคคลากร </t>
  </si>
  <si>
    <t>ค่าเครื่องแต่งกายสำหรับปฏิบัติงานต่างประเทศ</t>
  </si>
  <si>
    <t>ค่าใช้จ่ายในการอบรมสัมมนา-ในแผน</t>
  </si>
  <si>
    <t>ค่าใช้จ่ายในการอบรมสัมมนา-นอกแผน</t>
  </si>
  <si>
    <t>ค่าใช้จ่ายในการประชุมชี้แจง</t>
  </si>
  <si>
    <t>ต้นทุนผลประโยชน์พนักงาน</t>
  </si>
  <si>
    <t>ค่าใช้จ่ายผลประโยชน์พนักงาน-เงินชดเชยตามกฎหมาย</t>
  </si>
  <si>
    <t>ค่าใช้จ่ายผลประโยชน์พนักงาน-ค่าของที่ระลึก</t>
  </si>
  <si>
    <t>รวมค่าใช้จ่ายเกี่ยวกับบุคคลากร</t>
  </si>
  <si>
    <t>ค่าใช้จ่ายตอบแทนบุคคลภายนอก</t>
  </si>
  <si>
    <t>ค่าตอบแทนบุคคลภายนอก-เกี่ยวกับการดำเนินงาน</t>
  </si>
  <si>
    <t>ค่าตอบแทน-การจดหน่วยการใช้ไฟฟ้า</t>
  </si>
  <si>
    <t>ค่าตอบแทน-การจดหน่วยพร้อมแจ้งค่าไฟฟ้า</t>
  </si>
  <si>
    <t>ค่าตอบแทน-การเก็บเงินค่าไฟฟ้า</t>
  </si>
  <si>
    <t>ค่าจ้างเหมางานงดจ่ายไฟและต่อกลับมิเตอร์</t>
  </si>
  <si>
    <t>ค่าตอบแทน-บริการโฆษณา</t>
  </si>
  <si>
    <t>ค่าแรงคนงานรายวัน/ค่าจ้างเหมาแรงงานก่อสร้าง</t>
  </si>
  <si>
    <t>ค่าแรงคนงานรายวันงานบำรุงรักษา</t>
  </si>
  <si>
    <t>ค่าแรงคนงานรายวันงานบริการ</t>
  </si>
  <si>
    <t>ค่าแรง/ค่าจ้างเหมาคนงานรายวันทั่วไป</t>
  </si>
  <si>
    <t>ค่าจ้างส่งหนังสือแจ้งเตือนก่อนงดจ่ายไฟฟ้า</t>
  </si>
  <si>
    <t>ค่าตอบแทน-ผู้ว่าการ</t>
  </si>
  <si>
    <t>ค่าตอบแทนรายเดือน-ผวก.</t>
  </si>
  <si>
    <t>ค่ารับรอง-ผวก.</t>
  </si>
  <si>
    <t>ค่าพาหนะเบี้ยเลี้ยงและที่พัก-ผวก.</t>
  </si>
  <si>
    <t>ค่าใช้จ่ายเกี่ยวกับเครื่องมือสื่อสาร-ผวก.</t>
  </si>
  <si>
    <t>ค่าตอบแทนอื่น-ผวก.</t>
  </si>
  <si>
    <t xml:space="preserve">ค่าตอบแทน-คณะกรรมการ กฟภ. </t>
  </si>
  <si>
    <t>ค่าเบี้ยประชุมคณะกรรมการ กฟภ.</t>
  </si>
  <si>
    <t>เงินโบนัสคณะกรรมการ</t>
  </si>
  <si>
    <t>ค่าตอบแทนรายเดือนคณะกรรมการ กฟภ.</t>
  </si>
  <si>
    <t>ค่าตอบแทนอื่น-คณะกรรมการ กฟภ.</t>
  </si>
  <si>
    <t>ค่าตอบแทนอื่นๆ</t>
  </si>
  <si>
    <t>ค่าตอบแทนอื่น ๆ</t>
  </si>
  <si>
    <t>ค่าโฆษณาประชาสัมพันธ์</t>
  </si>
  <si>
    <t xml:space="preserve">ค่าประชาสัมพันธ์ </t>
  </si>
  <si>
    <t>ค่าป้ายประชาสัมพันธ์</t>
  </si>
  <si>
    <t>ค่าประชาสัมพันธ์อื่น</t>
  </si>
  <si>
    <t>ค่าประชาสัมพันธ์ทางสื่อ</t>
  </si>
  <si>
    <t xml:space="preserve">ค่าใช้จ่ายเกี่ยวกับสำนักงาน </t>
  </si>
  <si>
    <t xml:space="preserve">ค่าวัสดุใช้ไป </t>
  </si>
  <si>
    <t>ค่าวัสดุสำนักงาน</t>
  </si>
  <si>
    <t>ค่าวัสดุเบ็ดเตล็ดในสำนักงาน</t>
  </si>
  <si>
    <t xml:space="preserve">ค่าสาธารณูปโภค </t>
  </si>
  <si>
    <t>ค่าน้ำดื่ม</t>
  </si>
  <si>
    <t>ค่าน้ำประปา</t>
  </si>
  <si>
    <t>ค่าไฟฟ้า</t>
  </si>
  <si>
    <t xml:space="preserve">ค่าใช้จ่ายในการติดต่อสื่อสาร </t>
  </si>
  <si>
    <t>ค่าใช้บริการโทรศัพท์</t>
  </si>
  <si>
    <t>ค่าบำรุงรักษาคู่สายโทรศัพท์</t>
  </si>
  <si>
    <t>ค่าบริการโทรศัพท์เคลื่อนที่</t>
  </si>
  <si>
    <t>ค่าเช่าวงจรสื่อสาร</t>
  </si>
  <si>
    <t>ค่าจัดส่งเอกสารและพัสดุภัณฑ์</t>
  </si>
  <si>
    <t>ค่าติดตั้งอุปกรณ์สื่อสาร</t>
  </si>
  <si>
    <t>ค่าใช้จ่ายในการใช้อินเตอร์เน็ต</t>
  </si>
  <si>
    <t>ค่าใช้จ่ายในการติดต่อสื่อสารประเภทอี่น</t>
  </si>
  <si>
    <t xml:space="preserve">ค่าเช่า </t>
  </si>
  <si>
    <t>ค่าเช่าที่ดิน</t>
  </si>
  <si>
    <t>ค่าเช่าสิ่งปลูกสร้าง</t>
  </si>
  <si>
    <t>ค่าเช่าเครื่องคอมพิวเตอร์</t>
  </si>
  <si>
    <t>ค่าเช่าเครื่องถ่ายเอกสาร</t>
  </si>
  <si>
    <t>ค่าเช่ายานพาหนะ</t>
  </si>
  <si>
    <t>ค่าเช่าโปรแกรมสำเร็จรูป</t>
  </si>
  <si>
    <t>ค่าเช่าเครื่องบันทึกข้อมูลการเดินทางของรถ</t>
  </si>
  <si>
    <t xml:space="preserve">ค่าเช่าสินทรัพย์อื่นๆ </t>
  </si>
  <si>
    <t xml:space="preserve">ค่าใช้จ่ายในการดูแลสถานที่ </t>
  </si>
  <si>
    <t>ค่าจ้างเหมาทำความสะอาด</t>
  </si>
  <si>
    <t>ค่ารักษาความปลอดภัย</t>
  </si>
  <si>
    <t>ค่าจ้างบำรุงรักษาสวน</t>
  </si>
  <si>
    <t>ค่าบำรุงรักษาบริเวณสำนักงาน</t>
  </si>
  <si>
    <t xml:space="preserve">ค่าใช้จ่ายอื่นเกี่ยวกับสำนักงาน </t>
  </si>
  <si>
    <t>ค่าเชื้อเพลิงยานพาหนะ</t>
  </si>
  <si>
    <t>ค่าหนังสือและสื่อความรู้</t>
  </si>
  <si>
    <t>ค่าใช้จ่ายเบ็ดเตล็ด</t>
  </si>
  <si>
    <t>ค่าใช้จ่ายเพื่อการวิจัย</t>
  </si>
  <si>
    <t>ค่าใช้จ่ายในการวิจัย</t>
  </si>
  <si>
    <t>ค่าใช้จ่ายที่ได้รับสนับสนุนจากหน่วยงานภายนอก</t>
  </si>
  <si>
    <t xml:space="preserve">ค่าป้องกัน ซ่อมแซมบำรุงรักษา และก่อสร้าง </t>
  </si>
  <si>
    <t>ผลต่างราคาพัสดุ</t>
  </si>
  <si>
    <t>ค่าป้องกันระบบจำหน่าย</t>
  </si>
  <si>
    <t>ค่าจ้างเหมาตัดต้นไม้</t>
  </si>
  <si>
    <t xml:space="preserve">ค่าซ่อมแซมบำรุงรักษา </t>
  </si>
  <si>
    <t>ค่าวัสดุเบิกจากคลังเพื่อซ่อมแซม บำรุงรักษาและบริการ</t>
  </si>
  <si>
    <t>ค่าวัสดุเบิกจากคลังเพื่อเปลี่ยนแทนและก่อสร้าง</t>
  </si>
  <si>
    <t>ค่าซ่อมแซมบำรุงรักษา-อุปกรณ์ไฟฟ้า ระบบจำหน่าย</t>
  </si>
  <si>
    <t>ค่าซ่อมแซมบำรุงรักษา-อาคาร</t>
  </si>
  <si>
    <t>ค่าซ่อมแซมบำรุงรักษา-ยานพาหนะ</t>
  </si>
  <si>
    <t>ค่าซ่อมแซมบำรุงรักษา-คอมฯ&amp;อุปกรณ์ต่อพ่วง</t>
  </si>
  <si>
    <t>ค่าปรับปรุงระบบจำหน่ายที่พระตำหนัก</t>
  </si>
  <si>
    <t>ค่าวัสดุซื้อตรงเข้างานก่อสร้าง</t>
  </si>
  <si>
    <t>ค่าวัสดุเบ็ดเตล็ดด้านช่าง</t>
  </si>
  <si>
    <t>ค่าซ่อมแซมบำรุงรักษา-อุปกรณ์ในสำนักงาน</t>
  </si>
  <si>
    <t>ค่าซ่อมแซมบำรุงรักษา-เคเบิลใยแก้วนำแสง</t>
  </si>
  <si>
    <t xml:space="preserve">ค่าอุปกรณ์ความปลอดภัย </t>
  </si>
  <si>
    <t>ค่ามิเตอร์เบิกจากคลังเพื่อติดตั้งหรือเปลี่ยนแทน</t>
  </si>
  <si>
    <t>ค่าอุปกรณ์ ปก.มต. เบิกคลังเพื่อติดตั้งหรือเปลี่ยนแทน</t>
  </si>
  <si>
    <t>ค่าซ่อมแซมบำรุงรักษาอื่น ๆ</t>
  </si>
  <si>
    <t xml:space="preserve">ค่าใช้จ่ายในการก่อสร้าง </t>
  </si>
  <si>
    <t>ค่าสินทรัพย์พร้อมใช้ตั้งพัก</t>
  </si>
  <si>
    <t>ค่าจ้างเหมางานก่อสร้าง - Turn Key</t>
  </si>
  <si>
    <t>ค่าใช้จ่ายดำเนินการในงานก่อสร้าง</t>
  </si>
  <si>
    <t>ค่าควบคุมงานก่อสร้าง</t>
  </si>
  <si>
    <t>ค่าใช้จ่ายประสานงานโครงการ</t>
  </si>
  <si>
    <t>ค่าจ้างเหมางานบริการ</t>
  </si>
  <si>
    <t>ค่าสิทธิการใช้ตั้งพัก</t>
  </si>
  <si>
    <t>ค่าใช้จ่ายอื่นในการดำเนินงาน</t>
  </si>
  <si>
    <t>หนี้สูญ หนี้สงสัยจะสูญ</t>
  </si>
  <si>
    <t>หนี้สูญ - ทางบัญชี</t>
  </si>
  <si>
    <t>ผลขาดทุนด้านเครดิตที่คาดว่าจะเกิดขึ้น</t>
  </si>
  <si>
    <t>ค่าจ้างที่ปรึกษาและค่าบริการจัดการ</t>
  </si>
  <si>
    <t>ค่าสอบบัญชี</t>
  </si>
  <si>
    <t>ค่าที่ปรึกษา-ด้านบัญชี การเงิน</t>
  </si>
  <si>
    <t>ค่าที่ปรึกษา-ด้านกฏหมาย</t>
  </si>
  <si>
    <t>ค่าที่ปรึกษา-ด้านวิศวกรรม</t>
  </si>
  <si>
    <t>ค่าที่ปรึกษา-ด้านการพัฒนาระบบคอมพิวเตอร์</t>
  </si>
  <si>
    <t>ค่าที่ปรึกษา-ด้านอื่นๆ</t>
  </si>
  <si>
    <t xml:space="preserve">ค่าเบี้ยประกัน </t>
  </si>
  <si>
    <t>ค่าเบี้ยประกัน-พนักงาน</t>
  </si>
  <si>
    <t>ค่าเบี้ยประกัน-ยานพาหนะ</t>
  </si>
  <si>
    <t>ค่าเบี้ยประกัน-สินทรัพย์</t>
  </si>
  <si>
    <t>ค่าเบี้ยประกัน-การขนส่ง</t>
  </si>
  <si>
    <t>ค่าเบี้ยประกันภัยอื่น</t>
  </si>
  <si>
    <t xml:space="preserve">ค่ารับรอง </t>
  </si>
  <si>
    <t>ค่ารับรอง</t>
  </si>
  <si>
    <t xml:space="preserve">ค่าใช้จ่ายทางภาษี </t>
  </si>
  <si>
    <t>ค่าภาษีสินทรัพย์</t>
  </si>
  <si>
    <t>ค่าภาษีและค่าธรรมเนียมยานพาหนะ</t>
  </si>
  <si>
    <t>ค่าใช้จ่ายเพื่อสังคมและสาธารณประโยชน์</t>
  </si>
  <si>
    <t>เงินชดเชยเพื่อมนุษยธรรม</t>
  </si>
  <si>
    <t>ค่าใช้จ่ายเกี่ยวกับไฟสาธารณะ</t>
  </si>
  <si>
    <t>ค่าใช้จ่ายส่งเสริมการประหยัด/ปลอดภัยในการใช้ไฟฟ้า</t>
  </si>
  <si>
    <t>ค่าใช้จ่ายอื่นเพื่อผู้ใช้ไฟ</t>
  </si>
  <si>
    <t>ค่าใช้จ่ายเพื่อสังคมหรือสิ่งแวดล้อม</t>
  </si>
  <si>
    <t>ค่าผลประโยชน์เงินประกันฯจ่ายคืนผู้ใช้ไฟ - ประเภท 3,4,5</t>
  </si>
  <si>
    <t>ค่าผลประโยชน์เงินประกันฯจ่ายคืนผู้ใช้ไฟ - ประเภท 1,2</t>
  </si>
  <si>
    <t>ค่าใช้จ่ายเพื่อสาธารณประโยชน์และการกุศล</t>
  </si>
  <si>
    <t xml:space="preserve">ค่าปรับตามมาตรฐานการให้บริการ </t>
  </si>
  <si>
    <t>ค่าปรับกรณีคุณภาพไฟฟ้า</t>
  </si>
  <si>
    <t>ค่าปรับกรณีระยะเวลาที่ผู้ขอใช้ไฟฟ้ารายใหม่ขอใช้ไฟฯ</t>
  </si>
  <si>
    <t>ค่าปรับระยะเวลาตอบสนองที่ลูกค้าร้องขอหรือร้องเรียน</t>
  </si>
  <si>
    <t>ค่าปรับกรณีระยะเวลาต่อกลับ กรณีถูกงดจ่ายไฟฟ้า</t>
  </si>
  <si>
    <t xml:space="preserve">ค่าใช้จ่ายอื่น </t>
  </si>
  <si>
    <t>ค่าขนส่ง ขนย้าย</t>
  </si>
  <si>
    <t>ค่าจ้างเหมายานพาหนะ/เครื่งจักรกลหนัก</t>
  </si>
  <si>
    <t>ค่าปรับ เงินเพิ่ม ทางภาษี</t>
  </si>
  <si>
    <t>ค่าอากรแสตมป์</t>
  </si>
  <si>
    <t>ค่าธรรมเนียมธนาคาร</t>
  </si>
  <si>
    <t>ค่าใช้จ่ายดำเนินคดี</t>
  </si>
  <si>
    <t>ค่าปรับปรุงที่ดินและสิ่งปลูกสร้างที่มิใช่ของ กฟภ.</t>
  </si>
  <si>
    <t>ค่าวัสดุล้าสมัยหรือสูญหาย</t>
  </si>
  <si>
    <t>ค่าตรวจสภาพยานพาหนะ</t>
  </si>
  <si>
    <t>ค่าใช้จ่ายในการดำเนินการออกของจากต่างประเทศ</t>
  </si>
  <si>
    <t>ค่าใช้จ่ายที่ต้องชำระตามคำสั่งศาล</t>
  </si>
  <si>
    <t>ค่าธรรมเนียมประกอบกิจการพลังงาน</t>
  </si>
  <si>
    <t>ค่าธรรมเนียมธนาคาร- หักบช.</t>
  </si>
  <si>
    <t>ค่าธรรมเนียมประกอบกิจการโทรคมนาคม</t>
  </si>
  <si>
    <t>ค่าใช้จ่ายอื่น</t>
  </si>
  <si>
    <t>ค่าเสื่อมราคา ค่าเสื่อมสิ้น ค่าตัดจำหน่าย</t>
  </si>
  <si>
    <t>ค่าเสื่อมราคา-ส่วนปรับปรุงที่ดิน</t>
  </si>
  <si>
    <t>ค่าเสื่อมราคา-อาคารสิ่งปลูกสร้าง</t>
  </si>
  <si>
    <t>ค่าเสื่อมราคา-อาคารดำเนินงาน</t>
  </si>
  <si>
    <t>ค่าเสื่อมราคา-อาคารสำนักงาน</t>
  </si>
  <si>
    <t>ค่าเสื่อมราคา-อาคารพักอาศัย</t>
  </si>
  <si>
    <t>ค่าเสื่อมราคา-สิ่งปลูกสร้างอื่น</t>
  </si>
  <si>
    <t xml:space="preserve">ค่าเสื่อมราคา-ระบบผลิตกระแสไฟฟ้า </t>
  </si>
  <si>
    <t>ค่าเสื่อมราคา-ระบบผลิตกระแสไฟฟ้าเครื่องจักรดีเซล</t>
  </si>
  <si>
    <t>ค่าเสื่อมราคา-ระบบผลิตกระแสไฟฟ้าพลังน้ำ</t>
  </si>
  <si>
    <t>ค่าเสื่อมราคา-ระบบผลิตกระแสไฟฟ้าพลังแสงอาทิตย์</t>
  </si>
  <si>
    <t>ค่าเสื่อมราคา-ระบบผลิตกระแสไฟฟ้าพลังงานลม</t>
  </si>
  <si>
    <t xml:space="preserve">ค่าเสื่อมราคา-ระบบจำหน่ายกระแสไฟฟ้า </t>
  </si>
  <si>
    <t>ค่าเสื่อมราคา-ระบบสายส่งและจำหน่าย</t>
  </si>
  <si>
    <t>ค่าเสื่อมราคา-ระบบไฟสัญญาณและไฟถนน</t>
  </si>
  <si>
    <t>ค่าเสื่อมราคา-อุปกรณ์ในสถานีไฟฟ้า</t>
  </si>
  <si>
    <t>ค่าเสื่อมราคา-หม้อแปลงไฟฟ้าผ่านการใช้งาน</t>
  </si>
  <si>
    <t>ค่าเสื่อมราคา-มิเตอร์และส่วนประกอบผ่านการใช้งาน</t>
  </si>
  <si>
    <t>ค่าเสื่อมราคา-เครื่องตกแต่ง เครื่องมือ เครื่องใช้</t>
  </si>
  <si>
    <t>ค่าเสื่อมราคา-เครื่องตกแต่งประจำสำนักงาน</t>
  </si>
  <si>
    <t>ค่าเสื่อมราคา-อุปกรณ์ประจำสำนักงาน</t>
  </si>
  <si>
    <t>ค่าเสื่อมราคา-เครื่องเมนเฟรม/มินิคอมฯ รวมอุปกรณ์ฯ</t>
  </si>
  <si>
    <t>ค่าเสื่อมราคา-เครื่องเพอร์ซันนัลคอมฯ และอุปกรณ์</t>
  </si>
  <si>
    <t>ค่าเสื่อมราคา-เครื่องมือ เครื่องใช้ คลังพัสดุ</t>
  </si>
  <si>
    <t>ค่าเสื่อมราคา-เครื่องมือ เครื่องใช้โรงซ่อม โรงรถ</t>
  </si>
  <si>
    <t>ค่าเสื่อมราคา-เครื่องมือ เครื่องใช้ โรงงานผลิตภัณฑ์คอนฯ</t>
  </si>
  <si>
    <t>ค่าเสื่อมราคา-เครื่องมือ เครื่องใช้เบ็ดเตล็ด</t>
  </si>
  <si>
    <t>ค่าเสื่อมราคา-อุปกรณ์สื่อสาร</t>
  </si>
  <si>
    <t>ค่าเสื่อมราคา-ระบบสื่อสารสายใยแก้วนำแสงติดตั้งภายนอก</t>
  </si>
  <si>
    <t>ค่าเสื่อมราคา-ระบบสื่อสารสายใยแก้วนำแสงติดตั้งภายใน</t>
  </si>
  <si>
    <t>ค่าเสื่อมราคา-ยานพาหนะ</t>
  </si>
  <si>
    <t>ค่าเสื่อมราคา-รถยนต์นั่ง</t>
  </si>
  <si>
    <t>ค่าเสื่อมราคา-รถยนต์โดยสารเกิน 10 ที่นั่ง</t>
  </si>
  <si>
    <t>ค่าเสื่อมราคา-รถยนต์บรรทุก</t>
  </si>
  <si>
    <t>ค่าเสื่อมราคา-ยานพาหนะอื่น</t>
  </si>
  <si>
    <t>ค่าเสื่อมราคา-สินทรัพย์ไม่มีตัวตน</t>
  </si>
  <si>
    <t>ค่าตัดจำหน่าย-โปรแกรมคอมพิวเตอร์</t>
  </si>
  <si>
    <t>ค่าตัดจำหน่าย-ลิขสิทธิ์</t>
  </si>
  <si>
    <t>ค่าเสื่อมราคา-สินทรัพย์สิทธิการใช้</t>
  </si>
  <si>
    <t>ค่าเสื่อมราคาสิทธิการใช้-ที่ดิน</t>
  </si>
  <si>
    <t>ค่าเสื่อมราคาสิทธิการใช้-อาคารสิ่งปลูกสร้าง</t>
  </si>
  <si>
    <t>ค่าเสื่อมราคาสิทธิการใช้-ระบบผลิตกระแสไฟฟ้า</t>
  </si>
  <si>
    <t>ค่าเสื่อมราคาสิทธิการใช้-เครื่องตกแต่งฯ</t>
  </si>
  <si>
    <t>ค่าเสื่อมราคาสิทธิการใช้-ยานพาหนะ</t>
  </si>
  <si>
    <t>ค่าเสื่อมราคาสิทธิการใช้-สินทรัพย์ไม่มีตัวตน</t>
  </si>
  <si>
    <t>ขาดทุนจากการด้อยค่าสินทรัพย์</t>
  </si>
  <si>
    <t>ขาดทุนจากการด้อยค่าสินทรัพย์ -ระบบจำหน่าย</t>
  </si>
  <si>
    <t>ขาดทุนจากการด้อยค่าสินทรัพย์ -เครื่องตกแต่งฯ</t>
  </si>
  <si>
    <t>ขาดทุนจากการด้อยค่าสินทรัพย์ -เครื่องมือฯ</t>
  </si>
  <si>
    <t>ค่าเสื่อมราคา - สิ่งปลูกสร้างที่ไม่ใช้ประโยชน์</t>
  </si>
  <si>
    <t>ค่าใช้จ่ายทางการเงิน</t>
  </si>
  <si>
    <t>ค่าใช้จ่ายในการจัดการและบริหารการเงิน</t>
  </si>
  <si>
    <t>ค่าธรรมเนียมจัดการเงินกู้</t>
  </si>
  <si>
    <t>ดอกเบี้ยจ่าย</t>
  </si>
  <si>
    <t>ดอกเบี้ยจ่าย-ธนาคาร</t>
  </si>
  <si>
    <t>ดอกเบี้ยจ่ายเงินกู้</t>
  </si>
  <si>
    <t>ดอกเบี้ยจ่าย-สัญญาเช่า</t>
  </si>
  <si>
    <t>ดอกเบี้ยจ่ายตามสัญญาจ้างเหมาแบบผ่อนชำระ</t>
  </si>
  <si>
    <t>รวมค่าใช้จ่ายในการดำเนินงาน</t>
  </si>
  <si>
    <t>รวมค่าใช้จ่ายทั้งสิ้น</t>
  </si>
  <si>
    <t>งป.001</t>
  </si>
  <si>
    <t>ประมาณการรายได้</t>
  </si>
  <si>
    <t>รายได้จากการดำเนินงาน</t>
  </si>
  <si>
    <t xml:space="preserve">รายได้จากการจำหน่ายกระแสไฟฟ้า </t>
  </si>
  <si>
    <t>รายได้จากการจำหน่ายไฟฟ้า</t>
  </si>
  <si>
    <t>ปรับปรุงรายได้จากการจำหน่ายไฟฟ้า</t>
  </si>
  <si>
    <t>รายได้จากการจำหน่ายไฟฟ้า ประเภทไฟชั่วคราวแบบเหมา</t>
  </si>
  <si>
    <t>ปรับปรุงรายได้จากการจำหน่ายไฟฟ้า GL</t>
  </si>
  <si>
    <t>รายได้จำหน่ายไฟฟ้าจากสถานีอัดประจุ แบบเติมเงิน</t>
  </si>
  <si>
    <t>เงินชดเชยรายได้</t>
  </si>
  <si>
    <t>รวมรายได้จากการจำหน่ายไฟฟ้า</t>
  </si>
  <si>
    <t>รายได้อื่นจากการดำเนินงาน</t>
  </si>
  <si>
    <t xml:space="preserve">รายได้จากการจำหน่ายอุปกรณ์ไฟฟ้า </t>
  </si>
  <si>
    <t>(ส)</t>
  </si>
  <si>
    <t>รายได้จากการขายหม้อแปลง</t>
  </si>
  <si>
    <t>รายได้จากการขายมิเตอร์</t>
  </si>
  <si>
    <t>รายได้จากการขายคาปาซิเตอร์</t>
  </si>
  <si>
    <t>รายได้จากการขายเสา</t>
  </si>
  <si>
    <t>รายได้จากการขายอุปกรณ์ไฟฟ้าอื่น ๆ</t>
  </si>
  <si>
    <t xml:space="preserve">รายได้จากการให้เช่าหรือใช้สินทรัพย์ </t>
  </si>
  <si>
    <t>รายได้จากการให้ใช้เสาไฟฟ้า</t>
  </si>
  <si>
    <t>รายได้จากการให้เช่าหม้อแปลง</t>
  </si>
  <si>
    <t>รายได้จากการให้เช่าชุดเครื่องยนต์กำเนิดไฟฟ้า</t>
  </si>
  <si>
    <t>รายได้จากการให้ใช้บริการเส้นใยแก้วนำแสง</t>
  </si>
  <si>
    <t>รายได้จากการให้เช่าอสังหาริมทรัพย์</t>
  </si>
  <si>
    <t>รายได้จากการให้เช่าหรือใช้สินทรัพย์อื่น ๆ</t>
  </si>
  <si>
    <t xml:space="preserve">รายได้ค่าติดตั้ง ตรวจการติดตั้งอุปกรณ์ไฟฟ้า </t>
  </si>
  <si>
    <t>รายได้ติดตั้ง ตรวจการติดตั้งมิเตอร์</t>
  </si>
  <si>
    <t>ปรับปรุงรายได้ติดตั้ง ตรวจการติดตั้งมิเตอร์</t>
  </si>
  <si>
    <t>รายได้ติดตั้งมิเตอร์ TOU/TOD</t>
  </si>
  <si>
    <t>ปรับปรุงรายได้ติดตั้งมิเตอร์ TOU/TOD</t>
  </si>
  <si>
    <t>รายได้ค่าบริการงานด้านฮอทไลน์และเชื่อมสายแรงสูง</t>
  </si>
  <si>
    <t xml:space="preserve">รายได้ค่าทดสอบอุปกรณ์ไฟฟ้า </t>
  </si>
  <si>
    <t>รายได้ค่าทดสอบผลิตภัณฑ์คอนกรีต</t>
  </si>
  <si>
    <t>รายได้ค่าทดสอบอุปกรณ์ไฟฟ้า</t>
  </si>
  <si>
    <t xml:space="preserve">รายได้ค่าธรรมเนียม และเงินสมทบ </t>
  </si>
  <si>
    <t>รายได้ค่าธรรมเนียมต่อไฟ</t>
  </si>
  <si>
    <t>ปรับปรุงรายได้ค่าธรรมเนียมต่อไฟ</t>
  </si>
  <si>
    <t>รายได้ค่าธรรมเนียมพาดสายสื่อสารฯ</t>
  </si>
  <si>
    <t>รายได้ค่าต่อกลับมิเตอร์</t>
  </si>
  <si>
    <t>รายได้ขอผ่อนผันการงดจ่ายไฟ</t>
  </si>
  <si>
    <t>รายได้ค่าธรรมเนียมอื่น ๆ</t>
  </si>
  <si>
    <t>รายได้จากเงินสมทบระบบจำหน่ายพาดสายสื่อสาร</t>
  </si>
  <si>
    <t xml:space="preserve">รายได้จากการก่อสร้างให้ผู้ใช้ไฟ </t>
  </si>
  <si>
    <t>รายได้จากการก่อสร้างให้ผู้ใช้ไฟ</t>
  </si>
  <si>
    <t>ปรับปรุงรายได้จากการก่อสร้างให้ผู้ใช้ไฟ</t>
  </si>
  <si>
    <t xml:space="preserve">รายได้จากเงินช่วยเหลือเพื่อการก่อสร้าง </t>
  </si>
  <si>
    <t>รายได้จากเงินช่วยเหลือเพื่อการก่อสร้าง</t>
  </si>
  <si>
    <t>รายได้ค่าส่วนเฉลี่ยการใช้พลังไฟฟ้า</t>
  </si>
  <si>
    <t>ปรับปรุงรายได้ค่าส่วนเฉลี่ยการใช้พลังไฟฟ้า</t>
  </si>
  <si>
    <t>รายได้จากการให้บริการนวัตกรรม</t>
  </si>
  <si>
    <t>รายได้ค่าบริการ Solar Hero</t>
  </si>
  <si>
    <t>รายได้อื่นๆ</t>
  </si>
  <si>
    <t>รายได้ค่าบริการด้านวิศวกรรม</t>
  </si>
  <si>
    <t>รายได้ค่าตรวจจุดเขียนผัง</t>
  </si>
  <si>
    <t>รายได้ค่าตรวจสอบและบำรุงรักษาหม้อแปลง</t>
  </si>
  <si>
    <t>ปรับปรุงรายได้ค่าตรวจสอบและบำรุงรักษาหม้อแปลง</t>
  </si>
  <si>
    <t>รายได้ค่าติดตั้ง รื้อถอน ซ่อมแซมหม้อแปลง</t>
  </si>
  <si>
    <t>ปรับปรุงรายได้ค่าติดตั้ง รื้อถอน ซ่อมแซมหม้อแปลง</t>
  </si>
  <si>
    <t xml:space="preserve">รายได้ค่าละเมิดสิทธิ </t>
  </si>
  <si>
    <t>รายได้ค่าชดใช้มิเตอร์ชำรุดและอุปกรณ์ประกอบ</t>
  </si>
  <si>
    <t>รายได้ชดใช้รถยนต์ชนเสา</t>
  </si>
  <si>
    <t>รายได้ค่าตรวจสอบและบำรุงรักษาเคเบิลใต้ดิน</t>
  </si>
  <si>
    <t>ปรับปรุงรายได้ค่าตรวจสอบและบำรุงรักษาเคเบิลใต้ดิน</t>
  </si>
  <si>
    <t>รายได้ค่าติดตั้ง ตรวจสอบและค่าบำรุงรักษาอุปกรณ์ระบบไฟฟ้า</t>
  </si>
  <si>
    <t>ปรับปรุงรายได้ค่าติดตั้ง ตรวจสอบและค่าบำรุงรักษาอุปกรณ์ระบบไฟฟ้า</t>
  </si>
  <si>
    <t>รายได้ค่าบำรุงรักษาระบบไฟฟ้าแบบครบวงจร</t>
  </si>
  <si>
    <t>ปรับปรุงรายได้ค่าบำรุงรักษาระบบไฟฟ้าแบบครบวงจร</t>
  </si>
  <si>
    <t>รายได้ค่าดำเนินการให้บริการ VSPP</t>
  </si>
  <si>
    <t>รายได้ค่าบริการติดตั้งอุปกรณ์สื่อสาร</t>
  </si>
  <si>
    <t>รายได้ค่าพาดสายก่อนได้รับอนุญาต</t>
  </si>
  <si>
    <t>รายได้ค่าบริการฝึกอบรม</t>
  </si>
  <si>
    <t>รายได้บริการจัดการพลังงาน</t>
  </si>
  <si>
    <t>รายได้ค่าบริการเชื่อมต่อระบบโครงข่ายไฟฟ้า</t>
  </si>
  <si>
    <t>รายได้อื่น ๆ จากการดำเนินงาน</t>
  </si>
  <si>
    <t xml:space="preserve">รวมรายได้อื่นจากการดำเนินงาน </t>
  </si>
  <si>
    <t>รายได้อื่น</t>
  </si>
  <si>
    <t>รายได้ดอกเบี้ย</t>
  </si>
  <si>
    <t>ดอกเบี้ยรับเงินฝากธนาคาร</t>
  </si>
  <si>
    <t>ดอกเบี้ยรับเงินฝากธนาคาร-กองทุนเงินประกันการใช้ไฟฯ</t>
  </si>
  <si>
    <t>ดอกเบี้ยรับเงินฝากธนาคาร-Kfw.</t>
  </si>
  <si>
    <t>ดอกเบี้ยรับเงินฝากธนาคาร-ดอกผลกองทุนเงินประกันฯ</t>
  </si>
  <si>
    <t>ดอกเบี้ยรับเงินให้กู้ซื้อ/สร้างบ้านฯ-หลักทรัพย์ประกัน</t>
  </si>
  <si>
    <t>ผลตอบแทนจากเงินลงทุนในหลักทรัพย์</t>
  </si>
  <si>
    <t>ดอกเบี้ยรับตามสัญญาบริการแบบผ่อนชำระ</t>
  </si>
  <si>
    <t>ดอกเบี้ยรับตามสัญญาเช่า</t>
  </si>
  <si>
    <t>ดอกเบี้ยรับชำระหนี้เกินกำหนด</t>
  </si>
  <si>
    <t>รายได้ค่าปรับ ค่าธรรมเนียม</t>
  </si>
  <si>
    <t xml:space="preserve">รายได้ค่าปรับผิดสัญญาและส่งของเกินกำหนด </t>
  </si>
  <si>
    <t>รายได้ค่าปรับผิดสัญญาซื้อขาย</t>
  </si>
  <si>
    <t>รายได้ค่าปรับผิดสัญญาจ้าง/ให้บริการ</t>
  </si>
  <si>
    <t>รายได้ค่าปรับผิดสัญญาตัวแทนจดหน่วย</t>
  </si>
  <si>
    <t>รายได้ค่าปรับผิดสัญญาตัวแทนจดหน่วยแจ้งหนี้</t>
  </si>
  <si>
    <t>รายได้ค่าปรับผิดสัญญาตัวแทนตัดและติดกลับมิเตอร์</t>
  </si>
  <si>
    <t>รายได้ค่าปรับผิดสัญญาตัวแทนเก็บเงิน</t>
  </si>
  <si>
    <t>รายได้ค่าปรับผิดสัญญาตัวแทนรับชำระค่าไฟฟ้า</t>
  </si>
  <si>
    <t>รายได้ค่าปรับอื่น ๆ</t>
  </si>
  <si>
    <t>รายได้จากการรับบริจาค</t>
  </si>
  <si>
    <t xml:space="preserve">กำไร(ขาดทุน)จากการจำหน่ายเศษวัสดุ </t>
  </si>
  <si>
    <t>กำไร(ขาดทุน)จากการขายเศษเหล็ก เศษวัสดุ</t>
  </si>
  <si>
    <t>กำไร(ขาดทุน)จากการตรวจนับ/ปป.วัสดุและสินค้าคงเหลือ</t>
  </si>
  <si>
    <t>กำไร(ขาดทุน)จากการตัดจำหน่ายวัสดุ</t>
  </si>
  <si>
    <t xml:space="preserve">กำไร(ขาดทุน)จากการจำหน่ายสินทรัพย์ถาวร </t>
  </si>
  <si>
    <t>กำไร(ขาดทุน)จากการตัดจำหน่ายสินทรัพย์ถาวร</t>
  </si>
  <si>
    <t>กำไร(ขาดทุน)จากการขายสินทรัพย์ถาวร</t>
  </si>
  <si>
    <t>กำไร(ขาดทุน)จากการปรับค่าเสื่อมราคาสินทรัพย์ถาวร</t>
  </si>
  <si>
    <t>กำไร(ขาดทุน)จากการปรับมูลค่าสินทรัพย์ถาวร</t>
  </si>
  <si>
    <t>รายได้อื่นที่ไม่เกี่ยวกับการดำเนินงาน</t>
  </si>
  <si>
    <t>กำไร(ขาดทุน)ค่าปัดเศษจากการเก็บเงิน</t>
  </si>
  <si>
    <t>รายได้เงินชดใช้ค่าเสียหาย</t>
  </si>
  <si>
    <t>กำไร(ขาดทุน)จากอัตราแลกเปลี่ยนเกิดขึ้นจริง-เงินกู้</t>
  </si>
  <si>
    <t>กำไร(ขาดทุน)จากอัตราแลกเปลี่ยนเกิดจริง-ลน./จน. ตปท.</t>
  </si>
  <si>
    <t>กำไร(ขาดทุน)จากอัตราแลกเปลี่ยนยังไม่เกิดขึ้นจริง-เงินกู้</t>
  </si>
  <si>
    <t>รายได้เงินประกันผู้ใช้ไฟไม่รับคืน</t>
  </si>
  <si>
    <t>กำไร(ขาดทุน)จากอัตราแลกเปลี่ยนเกิดจริง-เงินลงทุน</t>
  </si>
  <si>
    <t>กำไร(ขาดทุน)จากอัตราแลกเปลี่ยนไม่เกิดจริง-เงินลงทุน</t>
  </si>
  <si>
    <t>กำไร(ขาดทุน)อัตราแลกเปลี่ยนไม่เกิดจริง-ลน./จน. ตปท.</t>
  </si>
  <si>
    <t>กำไร(ขาดทุน)จากอัตราแลกเปลี่ยนเกิดจริง-สัญญาอนุพันธ์</t>
  </si>
  <si>
    <t>กำไร(ขาดทุน)จากอัตราแลกเปลี่ยนยังไม่เกิดจริง-สัญญาอนุพันธ์</t>
  </si>
  <si>
    <t>กำไร(ขาดทุน)จากจากการผลิตผลิตภัณฑ์คอนกรีต</t>
  </si>
  <si>
    <t>กำไร(ขาดทุน)จากการผลิตพัสดุรับเข้าคลัง</t>
  </si>
  <si>
    <t>กำไร(ขาดทุน)จากการประมาณการรื้อถอน</t>
  </si>
  <si>
    <t>รวมรายได้อื่น</t>
  </si>
  <si>
    <t>รวมรายได้ทั้งสิ้น</t>
  </si>
  <si>
    <t>รวมรายได้ธุรกิจเสริม (บัญชีที่ระบุ "ส")</t>
  </si>
  <si>
    <t>1)</t>
  </si>
  <si>
    <t>2)</t>
  </si>
  <si>
    <t>3)</t>
  </si>
  <si>
    <t>ระดับ</t>
  </si>
  <si>
    <t>13</t>
  </si>
  <si>
    <t>4)</t>
  </si>
  <si>
    <t>วัน/ เวลา</t>
  </si>
  <si>
    <t>พนักงานช่าง</t>
  </si>
  <si>
    <t>วันทำการ (16:30 - 8:30)</t>
  </si>
  <si>
    <t>วันหยุดฯ (8:30 - 16:30)</t>
  </si>
  <si>
    <t>วันหยุดฯ (16:30 - 8:30)</t>
  </si>
  <si>
    <t>หัวหน้าชุดงาน</t>
  </si>
  <si>
    <t>พนักงาน</t>
  </si>
  <si>
    <t>พนักงานฮอทไลน์</t>
  </si>
  <si>
    <t>พนักงานเชื่อมสาย</t>
  </si>
  <si>
    <t>อัตราเงินเดือน (บาท)</t>
  </si>
  <si>
    <t>น้อยกว่า 10,440 บาท</t>
  </si>
  <si>
    <t>มากกว่า 10,440 บาท</t>
  </si>
  <si>
    <t>กลุ่ม</t>
  </si>
  <si>
    <t>ลูกจ้างช่าง</t>
  </si>
  <si>
    <t>ไม่เกิน 15,000 บาท</t>
  </si>
  <si>
    <t>15,001 - 25,000</t>
  </si>
  <si>
    <t>25,001 - 35,000</t>
  </si>
  <si>
    <t>35,001 - 50,000</t>
  </si>
  <si>
    <t>50,000 บาทขึ้นไป</t>
  </si>
  <si>
    <t>อัตรา</t>
  </si>
  <si>
    <t>สวัสดิการลูกจ้าง</t>
  </si>
  <si>
    <t>บาท/ คน/ ปี</t>
  </si>
  <si>
    <t>ร้อยละของเงินดือนที่ขอตั้ง</t>
  </si>
  <si>
    <t>บาท/ คน/ เดือน</t>
  </si>
  <si>
    <t>สำหรับตำแหน่งต่อไปนี้</t>
  </si>
  <si>
    <t>รก. - รผก.</t>
  </si>
  <si>
    <t>(สำนักงานใหญ่)</t>
  </si>
  <si>
    <t>ผจก. กฟฟ. ชั้น 1,2,3 - อข.</t>
  </si>
  <si>
    <t>(ส่วนภูมิภาค)</t>
  </si>
  <si>
    <t>ชจก. กฟฟ. ชั้น 1,2,3/ ผจก. กฟส. และ ผจก. กฟย.</t>
  </si>
  <si>
    <r>
      <t xml:space="preserve">(ส่วนภูมิภาค) </t>
    </r>
    <r>
      <rPr>
        <b/>
        <sz val="14"/>
        <rFont val="Cordia New"/>
        <family val="2"/>
      </rPr>
      <t>*มีสิทธิเลือกเบิกในบัญชีค่าโทรศัพท์เคลื่อนที่</t>
    </r>
  </si>
  <si>
    <t>นักวิชาการระดับ 10 - ผู้เชี่ยวชาญระดับ 13</t>
  </si>
  <si>
    <t>(ทั้งหมด)</t>
  </si>
  <si>
    <t>ขึ้นอยู่กับระดับ</t>
  </si>
  <si>
    <t>ระดับ/ ตำแหน่ง</t>
  </si>
  <si>
    <t>ตำแหน่ง รผก. ผชก. อข. และระดับ 13</t>
  </si>
  <si>
    <t>ตำแหน่ง อก. ถึง อฝ. และระดับ 12</t>
  </si>
  <si>
    <t>ตำแหน่ง ผจก.กฟฟ. ชั้น 1,2,3</t>
  </si>
  <si>
    <t>ขึ้นอยู่กับระดับและสถาบัน</t>
  </si>
  <si>
    <t>รัฐบาล</t>
  </si>
  <si>
    <t>เอกชนไม่รับงินอุดหนุน</t>
  </si>
  <si>
    <t>เอกชนรับเงินอุดหนุน</t>
  </si>
  <si>
    <t>AA (อนุบาล - ม.ปลาย)</t>
  </si>
  <si>
    <t>A.1</t>
  </si>
  <si>
    <t>A.2</t>
  </si>
  <si>
    <t>A.3</t>
  </si>
  <si>
    <t>AA) อนุบาลหรือเทียบเท่า</t>
  </si>
  <si>
    <t>A.1) รัฐบาล</t>
  </si>
  <si>
    <t>-</t>
  </si>
  <si>
    <t>A</t>
  </si>
  <si>
    <t>อนุบาลหรือเทียบเท่า</t>
  </si>
  <si>
    <t>AA) ประถมศึกษาหรือเทียบเท่า</t>
  </si>
  <si>
    <t>A.2) เอกชนไม่รับงินอุดหนุน</t>
  </si>
  <si>
    <t>ประถมศึกษาหรือเทียบเท่า</t>
  </si>
  <si>
    <t>AA) มัธยมศึกษาตอนต้นหรือเทียบเท่า</t>
  </si>
  <si>
    <t>A.3) เอกชนรับเงินอุดหนุน</t>
  </si>
  <si>
    <t>มัธยมศึกษาตอนต้นหรือเทียบเท่า</t>
  </si>
  <si>
    <t>AA) มัธยมศึกษาตอนปลายหรือเทียบเท่า</t>
  </si>
  <si>
    <t>มัธยมศึกษาตอนปลายหรือเทียบเท่า</t>
  </si>
  <si>
    <t>BB) ปวช.</t>
  </si>
  <si>
    <t>BB (ปวช)</t>
  </si>
  <si>
    <t>B</t>
  </si>
  <si>
    <t>ปวช.</t>
  </si>
  <si>
    <t>ขึ้นอยู่กับสายวิชา</t>
  </si>
  <si>
    <t>CC) ปวส. (หรือเทียบเท่า)/ ปวท.</t>
  </si>
  <si>
    <t>B.1) รัฐบาล</t>
  </si>
  <si>
    <t>B.1</t>
  </si>
  <si>
    <t>C</t>
  </si>
  <si>
    <t>ปวส. หรือเทียบเท่า/ ปวท.</t>
  </si>
  <si>
    <t>N/A</t>
  </si>
  <si>
    <t>DD) อนุปริญญาหรือเทียบเท่า</t>
  </si>
  <si>
    <t>B.2) เอกชนไม่รับงินอุดหนุน</t>
  </si>
  <si>
    <t>B.2</t>
  </si>
  <si>
    <t>B) คหกรรม หรือคหกรรมศาสตร์</t>
  </si>
  <si>
    <t>B) พาณิชยกรรม หรือบริหารธุรกิจ</t>
  </si>
  <si>
    <t>B) ศิลปหัตถกรรม หรือศิลปกรรม</t>
  </si>
  <si>
    <t>B) เกษตรกรรม หรือเกษตรศาสตร์</t>
  </si>
  <si>
    <t>B) ช่างอุตสาหกรรม หรืออุตสาหกรรม</t>
  </si>
  <si>
    <t>B) ประมง</t>
  </si>
  <si>
    <t>B) อุตสาหกรรมการท่องเที่ยว</t>
  </si>
  <si>
    <t>B) อุตสาหกรรมสิ่งทอ</t>
  </si>
  <si>
    <t>D</t>
  </si>
  <si>
    <t>อนุปริญญาหรือเทียบเท่า</t>
  </si>
  <si>
    <t>EE) ปริญญาตรี</t>
  </si>
  <si>
    <t>B.3) เอกชนรับเงินอุดหนุน</t>
  </si>
  <si>
    <t>B.3</t>
  </si>
  <si>
    <t>E</t>
  </si>
  <si>
    <t>ปริญญาตรี</t>
  </si>
  <si>
    <t xml:space="preserve"> เบิกได้ครึ่งหนึ่งแต่ไม่เกิน 25,000 บาท</t>
  </si>
  <si>
    <t>สายวิชาของ ปวช</t>
  </si>
  <si>
    <t>CC  (ปวส. หรือเทียบเท่า/ ปวท.)</t>
  </si>
  <si>
    <t>C.1) เอกชน</t>
  </si>
  <si>
    <t>C.1</t>
  </si>
  <si>
    <t>C.1) ช่างอุตสาหกรรม</t>
  </si>
  <si>
    <t>C.1) อุตสาหกรรมเทคโนโลยีสารสนเทศและการสื่อสาร</t>
  </si>
  <si>
    <t>C.1) ทัศนศาสตร์</t>
  </si>
  <si>
    <t>C.1) พาณิชยกรรม หรือบริหารธุรกิจ</t>
  </si>
  <si>
    <t>C.1) ศิลปหัตถกรรม หรือศิลปกรรม</t>
  </si>
  <si>
    <t>C.1) เกษตรกรรม หรือเกษตรศาสตร์</t>
  </si>
  <si>
    <t>C.1) คหกรรมหรือคหกรรมศาสตร์</t>
  </si>
  <si>
    <t>C.1) อุตสาหกรรมการท่องเที่ยว</t>
  </si>
  <si>
    <t>DD (อนุปริญญาหรือเทียบเท่า)</t>
  </si>
  <si>
    <t>D.1) รัฐบาล</t>
  </si>
  <si>
    <t>D.1</t>
  </si>
  <si>
    <t>EE (ปริญญาตรี)</t>
  </si>
  <si>
    <t>E.1) รัฐบาล</t>
  </si>
  <si>
    <t>E.1</t>
  </si>
  <si>
    <t>E.2) เอกชน</t>
  </si>
  <si>
    <t>E.2</t>
  </si>
  <si>
    <t>สายวิชาของ ปวส</t>
  </si>
  <si>
    <t>เอกชน</t>
  </si>
  <si>
    <t>บาท/ คน/ วัน</t>
  </si>
  <si>
    <t>บาท/ คน/ คืน</t>
  </si>
  <si>
    <t>PD_house</t>
  </si>
  <si>
    <t>เบี้ยเลี้ยพนักงาน</t>
  </si>
  <si>
    <t>ที่พักพนักงาน</t>
  </si>
  <si>
    <t>ขอบ</t>
  </si>
  <si>
    <t>1 - 3</t>
  </si>
  <si>
    <t>4 - 6</t>
  </si>
  <si>
    <t>7 - 9</t>
  </si>
  <si>
    <t>10 - 12</t>
  </si>
  <si>
    <t>บาท/ เครื่อง/ เดือน</t>
  </si>
  <si>
    <t>บาท/ ลิตร</t>
  </si>
  <si>
    <t>อัตราค่าตอบแทน (บาท/ วันทำงาน)</t>
  </si>
  <si>
    <t>อัตราเงินเพิ่ม</t>
  </si>
  <si>
    <t>(บาท/ วันทำงาน)</t>
  </si>
  <si>
    <t>อัตราเงินยังชีพ</t>
  </si>
  <si>
    <t>(บาท/ เดือน)</t>
  </si>
  <si>
    <t>(บาท/ ปี)</t>
  </si>
  <si>
    <t>อัตราค่าเช่าบ้าน</t>
  </si>
  <si>
    <t>งบประมาณทำการที่จัดสรร ประจำปี 2564</t>
  </si>
  <si>
    <t>งบประมาณทำการประจำปี 2564</t>
  </si>
  <si>
    <t>C30410100</t>
  </si>
  <si>
    <t>กบห.ชน.</t>
  </si>
  <si>
    <t>C30410101</t>
  </si>
  <si>
    <t>ผบค.ชน.</t>
  </si>
  <si>
    <t>C30410102</t>
  </si>
  <si>
    <t>C30410103</t>
  </si>
  <si>
    <t>C30410104</t>
  </si>
  <si>
    <t>C30410105</t>
  </si>
  <si>
    <t>C30410106</t>
  </si>
  <si>
    <t>C30410107</t>
  </si>
  <si>
    <t>C30410200</t>
  </si>
  <si>
    <t>กฟจ.ชน.</t>
  </si>
  <si>
    <t>รวม</t>
  </si>
  <si>
    <t>ผมต.ชน.</t>
  </si>
  <si>
    <t>ผปบ.ชน.</t>
  </si>
  <si>
    <t>ผกส.ชน.</t>
  </si>
  <si>
    <t>ผบป.ชน.</t>
  </si>
  <si>
    <t>ผคล.ชน.</t>
  </si>
  <si>
    <t>ผบห.ชน.</t>
  </si>
  <si>
    <t>กฟย.สพย.</t>
  </si>
  <si>
    <t>กฟส.มน.</t>
  </si>
  <si>
    <t>กฟส.หค.</t>
  </si>
  <si>
    <t>กฟส.สคบ.</t>
  </si>
  <si>
    <t>กฟส.วสง.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</si>
  <si>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</si>
  <si>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</si>
  <si>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</si>
  <si>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</si>
  <si>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</si>
  <si>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</si>
  <si>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</si>
  <si>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</si>
  <si>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</si>
  <si>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ค่าเสื่อม</t>
  </si>
  <si>
    <t>พนง.</t>
  </si>
  <si>
    <t>ดนง.</t>
  </si>
  <si>
    <t>C3041011</t>
  </si>
  <si>
    <t>C3041024</t>
  </si>
  <si>
    <t>C3042013</t>
  </si>
  <si>
    <t xml:space="preserve">รวม </t>
  </si>
  <si>
    <t>C3043013</t>
  </si>
  <si>
    <t>C3043044</t>
  </si>
  <si>
    <t>C3045013</t>
  </si>
  <si>
    <t>C3046013</t>
  </si>
  <si>
    <t>C3046024</t>
  </si>
  <si>
    <t>รวม กฟจ.ชน.</t>
  </si>
  <si>
    <t>และกฟฟ.ในสังกัด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</si>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</sst>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-* #,##0_-;\-* #,##0_-;_-* &quot;-&quot;??_-;_-@_-"/>
    <numFmt numFmtId="188" formatCode="#\-#\-##\-###\-#"/>
    <numFmt numFmtId="189" formatCode="_(* #,##0.000_);_(* \(#,##0.000\);_(* &quot;-&quot;??_);_(@_)"/>
    <numFmt numFmtId="190" formatCode="#,##0_-;[Red]\-* #,##0_-;_-* &quot;-&quot;??_-;&quot;ใช้ตัวเลขเท่านั้น&quot;"/>
    <numFmt numFmtId="191" formatCode="0.00_)"/>
    <numFmt numFmtId="192" formatCode="_-* #,##0.000_-;\-* #,##0.000_-;_-* &quot;-&quot;???_-;_-@_-"/>
    <numFmt numFmtId="193" formatCode="_-* #,##0.000_-;\-* #,##0.00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name val="BrowalliaUPC"/>
      <family val="2"/>
    </font>
    <font>
      <b/>
      <sz val="18"/>
      <color rgb="FFFF0000"/>
      <name val="BrowalliaUPC"/>
      <family val="2"/>
    </font>
    <font>
      <sz val="14"/>
      <name val="Cordia New"/>
      <family val="2"/>
    </font>
    <font>
      <sz val="16"/>
      <name val="BrowalliaUPC"/>
      <family val="2"/>
    </font>
    <font>
      <b/>
      <sz val="16"/>
      <color theme="0"/>
      <name val="BrowalliaUPC"/>
      <family val="2"/>
    </font>
    <font>
      <b/>
      <sz val="16"/>
      <name val="BrowalliaUPC"/>
      <family val="2"/>
    </font>
    <font>
      <b/>
      <sz val="16"/>
      <name val="BrowalliaUPC"/>
      <family val="2"/>
      <charset val="222"/>
    </font>
    <font>
      <b/>
      <sz val="14"/>
      <name val="Cordia New"/>
      <family val="2"/>
    </font>
    <font>
      <b/>
      <u/>
      <sz val="14"/>
      <name val="Cordia New"/>
      <family val="2"/>
    </font>
    <font>
      <sz val="11"/>
      <color theme="1"/>
      <name val="Tahoma"/>
      <family val="2"/>
      <scheme val="minor"/>
    </font>
    <font>
      <b/>
      <i/>
      <sz val="24"/>
      <color indexed="49"/>
      <name val="Arial Narrow"/>
      <family val="2"/>
    </font>
    <font>
      <b/>
      <sz val="14"/>
      <name val="AngsanaUPC"/>
      <family val="1"/>
    </font>
    <font>
      <sz val="8"/>
      <name val="Arial"/>
      <family val="2"/>
    </font>
    <font>
      <b/>
      <i/>
      <sz val="16"/>
      <name val="Helv"/>
    </font>
    <font>
      <sz val="10"/>
      <name val="Arial"/>
      <family val="2"/>
    </font>
    <font>
      <b/>
      <i/>
      <sz val="18"/>
      <color indexed="28"/>
      <name val="AngsanaUPC"/>
      <family val="1"/>
    </font>
    <font>
      <u/>
      <sz val="14"/>
      <color indexed="12"/>
      <name val="Cordia New"/>
      <family val="2"/>
    </font>
    <font>
      <u/>
      <sz val="14"/>
      <color indexed="36"/>
      <name val="Cordia New"/>
      <family val="2"/>
    </font>
    <font>
      <sz val="15"/>
      <name val="BrowalliaUPC"/>
      <family val="2"/>
    </font>
    <font>
      <b/>
      <sz val="15"/>
      <name val="BrowalliaUPC"/>
      <family val="2"/>
    </font>
  </fonts>
  <fills count="2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0" fontId="12" fillId="12" borderId="26">
      <alignment horizontal="centerContinuous" vertical="top"/>
    </xf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12" borderId="26">
      <alignment horizontal="centerContinuous" vertical="top"/>
    </xf>
    <xf numFmtId="15" fontId="13" fillId="13" borderId="0">
      <alignment horizontal="centerContinuous"/>
    </xf>
    <xf numFmtId="38" fontId="14" fillId="12" borderId="0" applyNumberFormat="0" applyBorder="0" applyAlignment="0" applyProtection="0"/>
    <xf numFmtId="10" fontId="14" fillId="14" borderId="12" applyNumberFormat="0" applyBorder="0" applyAlignment="0" applyProtection="0"/>
    <xf numFmtId="191" fontId="15" fillId="0" borderId="0"/>
    <xf numFmtId="0" fontId="4" fillId="0" borderId="0"/>
    <xf numFmtId="0" fontId="11" fillId="0" borderId="0"/>
    <xf numFmtId="10" fontId="16" fillId="0" borderId="0" applyFont="0" applyFill="0" applyBorder="0" applyAlignment="0" applyProtection="0"/>
    <xf numFmtId="0" fontId="17" fillId="15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</cellStyleXfs>
  <cellXfs count="347">
    <xf numFmtId="0" fontId="0" fillId="0" borderId="0" xfId="0"/>
    <xf numFmtId="0" fontId="5" fillId="0" borderId="0" xfId="0" applyFont="1" applyProtection="1"/>
    <xf numFmtId="0" fontId="7" fillId="0" borderId="0" xfId="0" applyFont="1" applyAlignment="1" applyProtection="1">
      <alignment horizontal="right"/>
      <protection hidden="1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188" fontId="5" fillId="0" borderId="13" xfId="0" applyNumberFormat="1" applyFont="1" applyBorder="1" applyProtection="1"/>
    <xf numFmtId="189" fontId="7" fillId="0" borderId="14" xfId="2" applyNumberFormat="1" applyFont="1" applyBorder="1" applyProtection="1"/>
    <xf numFmtId="0" fontId="7" fillId="0" borderId="15" xfId="0" applyFont="1" applyBorder="1" applyProtection="1"/>
    <xf numFmtId="189" fontId="7" fillId="0" borderId="15" xfId="2" applyNumberFormat="1" applyFont="1" applyBorder="1" applyProtection="1"/>
    <xf numFmtId="0" fontId="7" fillId="0" borderId="16" xfId="0" applyFont="1" applyBorder="1" applyProtection="1"/>
    <xf numFmtId="188" fontId="5" fillId="0" borderId="19" xfId="0" applyNumberFormat="1" applyFont="1" applyBorder="1" applyProtection="1"/>
    <xf numFmtId="189" fontId="7" fillId="0" borderId="20" xfId="2" applyNumberFormat="1" applyFont="1" applyBorder="1" applyProtection="1"/>
    <xf numFmtId="0" fontId="7" fillId="0" borderId="21" xfId="0" applyFont="1" applyBorder="1" applyProtection="1"/>
    <xf numFmtId="189" fontId="7" fillId="0" borderId="21" xfId="2" applyNumberFormat="1" applyFont="1" applyBorder="1" applyProtection="1"/>
    <xf numFmtId="0" fontId="7" fillId="0" borderId="17" xfId="0" applyFont="1" applyBorder="1" applyProtection="1"/>
    <xf numFmtId="188" fontId="5" fillId="0" borderId="18" xfId="0" applyNumberFormat="1" applyFont="1" applyBorder="1" applyProtection="1"/>
    <xf numFmtId="189" fontId="7" fillId="0" borderId="17" xfId="2" applyNumberFormat="1" applyFont="1" applyBorder="1" applyProtection="1"/>
    <xf numFmtId="189" fontId="7" fillId="0" borderId="18" xfId="2" applyNumberFormat="1" applyFont="1" applyBorder="1" applyProtection="1"/>
    <xf numFmtId="188" fontId="7" fillId="0" borderId="18" xfId="0" applyNumberFormat="1" applyFont="1" applyBorder="1" applyAlignment="1" applyProtection="1">
      <alignment horizontal="center" vertical="top"/>
    </xf>
    <xf numFmtId="0" fontId="5" fillId="0" borderId="20" xfId="0" applyFont="1" applyBorder="1" applyProtection="1"/>
    <xf numFmtId="0" fontId="5" fillId="0" borderId="21" xfId="0" applyFont="1" applyBorder="1" applyProtection="1"/>
    <xf numFmtId="0" fontId="5" fillId="0" borderId="17" xfId="0" applyFont="1" applyBorder="1" applyProtection="1"/>
    <xf numFmtId="0" fontId="7" fillId="0" borderId="20" xfId="0" applyFont="1" applyBorder="1" applyProtection="1"/>
    <xf numFmtId="188" fontId="7" fillId="0" borderId="22" xfId="0" applyNumberFormat="1" applyFont="1" applyBorder="1" applyAlignment="1" applyProtection="1">
      <alignment horizontal="center" vertical="top"/>
    </xf>
    <xf numFmtId="0" fontId="5" fillId="0" borderId="23" xfId="0" applyFont="1" applyBorder="1" applyProtection="1"/>
    <xf numFmtId="0" fontId="5" fillId="0" borderId="24" xfId="0" applyFont="1" applyBorder="1" applyProtection="1"/>
    <xf numFmtId="0" fontId="5" fillId="0" borderId="25" xfId="0" applyFont="1" applyBorder="1" applyProtection="1"/>
    <xf numFmtId="188" fontId="7" fillId="3" borderId="12" xfId="0" applyNumberFormat="1" applyFont="1" applyFill="1" applyBorder="1" applyAlignment="1" applyProtection="1">
      <alignment horizontal="center" vertical="top"/>
    </xf>
    <xf numFmtId="0" fontId="7" fillId="3" borderId="26" xfId="0" applyFont="1" applyFill="1" applyBorder="1" applyProtection="1"/>
    <xf numFmtId="0" fontId="7" fillId="3" borderId="27" xfId="0" applyFont="1" applyFill="1" applyBorder="1" applyProtection="1"/>
    <xf numFmtId="0" fontId="7" fillId="3" borderId="28" xfId="0" applyFont="1" applyFill="1" applyBorder="1" applyProtection="1"/>
    <xf numFmtId="188" fontId="7" fillId="0" borderId="19" xfId="0" applyNumberFormat="1" applyFont="1" applyFill="1" applyBorder="1" applyAlignment="1" applyProtection="1">
      <alignment horizontal="center" vertical="top"/>
    </xf>
    <xf numFmtId="0" fontId="7" fillId="0" borderId="29" xfId="0" applyFont="1" applyFill="1" applyBorder="1" applyProtection="1"/>
    <xf numFmtId="0" fontId="5" fillId="0" borderId="30" xfId="0" applyFont="1" applyFill="1" applyBorder="1" applyProtection="1"/>
    <xf numFmtId="0" fontId="5" fillId="0" borderId="31" xfId="0" applyFont="1" applyFill="1" applyBorder="1" applyProtection="1"/>
    <xf numFmtId="188" fontId="7" fillId="0" borderId="18" xfId="0" applyNumberFormat="1" applyFont="1" applyFill="1" applyBorder="1" applyAlignment="1" applyProtection="1">
      <alignment horizontal="center" vertical="top"/>
    </xf>
    <xf numFmtId="0" fontId="7" fillId="0" borderId="20" xfId="0" applyFont="1" applyFill="1" applyBorder="1" applyProtection="1"/>
    <xf numFmtId="0" fontId="5" fillId="0" borderId="21" xfId="0" applyFont="1" applyFill="1" applyBorder="1" applyProtection="1"/>
    <xf numFmtId="0" fontId="5" fillId="0" borderId="17" xfId="0" applyFont="1" applyFill="1" applyBorder="1" applyProtection="1"/>
    <xf numFmtId="0" fontId="7" fillId="0" borderId="21" xfId="0" applyFont="1" applyFill="1" applyBorder="1" applyProtection="1"/>
    <xf numFmtId="0" fontId="7" fillId="0" borderId="17" xfId="0" applyFont="1" applyFill="1" applyBorder="1" applyProtection="1"/>
    <xf numFmtId="0" fontId="5" fillId="0" borderId="20" xfId="0" applyFont="1" applyFill="1" applyBorder="1" applyProtection="1"/>
    <xf numFmtId="0" fontId="7" fillId="0" borderId="30" xfId="0" applyFont="1" applyFill="1" applyBorder="1" applyProtection="1"/>
    <xf numFmtId="0" fontId="5" fillId="0" borderId="29" xfId="0" applyFont="1" applyFill="1" applyBorder="1" applyProtection="1"/>
    <xf numFmtId="188" fontId="7" fillId="0" borderId="20" xfId="0" applyNumberFormat="1" applyFont="1" applyFill="1" applyBorder="1" applyAlignment="1" applyProtection="1">
      <alignment horizontal="center" vertical="top"/>
    </xf>
    <xf numFmtId="188" fontId="7" fillId="0" borderId="20" xfId="0" applyNumberFormat="1" applyFont="1" applyFill="1" applyBorder="1" applyAlignment="1" applyProtection="1">
      <alignment horizontal="center"/>
    </xf>
    <xf numFmtId="188" fontId="7" fillId="0" borderId="19" xfId="0" applyNumberFormat="1" applyFont="1" applyBorder="1" applyAlignment="1" applyProtection="1">
      <alignment horizontal="center" vertical="top"/>
    </xf>
    <xf numFmtId="0" fontId="7" fillId="0" borderId="29" xfId="0" applyFont="1" applyBorder="1" applyProtection="1"/>
    <xf numFmtId="0" fontId="5" fillId="0" borderId="30" xfId="0" applyFont="1" applyBorder="1" applyProtection="1"/>
    <xf numFmtId="0" fontId="5" fillId="0" borderId="31" xfId="0" applyFont="1" applyBorder="1" applyProtection="1"/>
    <xf numFmtId="0" fontId="5" fillId="0" borderId="29" xfId="0" applyFont="1" applyBorder="1" applyProtection="1"/>
    <xf numFmtId="0" fontId="7" fillId="0" borderId="30" xfId="0" applyFont="1" applyBorder="1" applyProtection="1"/>
    <xf numFmtId="0" fontId="7" fillId="0" borderId="23" xfId="0" applyFont="1" applyBorder="1" applyProtection="1"/>
    <xf numFmtId="0" fontId="7" fillId="0" borderId="24" xfId="0" applyFont="1" applyBorder="1" applyProtection="1"/>
    <xf numFmtId="0" fontId="5" fillId="0" borderId="21" xfId="0" applyFont="1" applyBorder="1" applyAlignment="1" applyProtection="1">
      <alignment vertical="top"/>
    </xf>
    <xf numFmtId="0" fontId="5" fillId="0" borderId="12" xfId="0" applyFont="1" applyBorder="1" applyAlignment="1" applyProtection="1">
      <alignment horizontal="center" vertical="top"/>
    </xf>
    <xf numFmtId="0" fontId="6" fillId="0" borderId="0" xfId="0" applyFont="1" applyFill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187" fontId="7" fillId="0" borderId="0" xfId="1" applyNumberFormat="1" applyFont="1" applyAlignment="1">
      <alignment horizontal="right"/>
    </xf>
    <xf numFmtId="0" fontId="7" fillId="0" borderId="2" xfId="0" quotePrefix="1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187" fontId="7" fillId="0" borderId="6" xfId="2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87" fontId="7" fillId="0" borderId="9" xfId="2" applyNumberFormat="1" applyFont="1" applyBorder="1" applyAlignment="1" applyProtection="1">
      <alignment horizontal="center"/>
    </xf>
    <xf numFmtId="188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90" fontId="5" fillId="0" borderId="13" xfId="1" applyNumberFormat="1" applyFont="1" applyBorder="1" applyAlignment="1" applyProtection="1"/>
    <xf numFmtId="188" fontId="5" fillId="0" borderId="19" xfId="0" applyNumberFormat="1" applyFont="1" applyBorder="1" applyAlignment="1">
      <alignment horizontal="center" vertical="top"/>
    </xf>
    <xf numFmtId="0" fontId="7" fillId="0" borderId="19" xfId="0" applyFont="1" applyBorder="1" applyAlignment="1">
      <alignment vertical="top"/>
    </xf>
    <xf numFmtId="0" fontId="7" fillId="0" borderId="19" xfId="0" applyFont="1" applyBorder="1" applyAlignment="1">
      <alignment horizontal="center" vertical="top"/>
    </xf>
    <xf numFmtId="190" fontId="5" fillId="0" borderId="19" xfId="1" applyNumberFormat="1" applyFont="1" applyBorder="1" applyAlignment="1" applyProtection="1">
      <alignment vertical="top"/>
    </xf>
    <xf numFmtId="190" fontId="5" fillId="0" borderId="19" xfId="1" applyNumberFormat="1" applyFont="1" applyBorder="1" applyAlignment="1" applyProtection="1"/>
    <xf numFmtId="188" fontId="7" fillId="0" borderId="18" xfId="0" applyNumberFormat="1" applyFont="1" applyBorder="1" applyAlignment="1">
      <alignment horizontal="center" vertical="top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190" fontId="5" fillId="0" borderId="17" xfId="1" applyNumberFormat="1" applyFont="1" applyBorder="1" applyAlignment="1" applyProtection="1">
      <alignment vertical="center"/>
    </xf>
    <xf numFmtId="190" fontId="5" fillId="0" borderId="18" xfId="1" applyNumberFormat="1" applyFont="1" applyBorder="1" applyAlignment="1" applyProtection="1"/>
    <xf numFmtId="0" fontId="5" fillId="0" borderId="20" xfId="0" applyFont="1" applyBorder="1" applyAlignment="1">
      <alignment vertical="top"/>
    </xf>
    <xf numFmtId="0" fontId="5" fillId="0" borderId="21" xfId="0" applyFont="1" applyBorder="1" applyAlignment="1">
      <alignment vertical="top"/>
    </xf>
    <xf numFmtId="0" fontId="5" fillId="0" borderId="17" xfId="0" applyFont="1" applyBorder="1" applyAlignment="1">
      <alignment horizontal="center" vertical="top"/>
    </xf>
    <xf numFmtId="188" fontId="7" fillId="0" borderId="22" xfId="0" applyNumberFormat="1" applyFont="1" applyBorder="1" applyAlignment="1">
      <alignment horizontal="center" vertical="top"/>
    </xf>
    <xf numFmtId="188" fontId="7" fillId="4" borderId="12" xfId="0" applyNumberFormat="1" applyFont="1" applyFill="1" applyBorder="1" applyAlignment="1">
      <alignment horizontal="center" vertical="top"/>
    </xf>
    <xf numFmtId="190" fontId="7" fillId="4" borderId="28" xfId="1" applyNumberFormat="1" applyFont="1" applyFill="1" applyBorder="1" applyAlignment="1" applyProtection="1">
      <alignment vertical="center"/>
    </xf>
    <xf numFmtId="188" fontId="7" fillId="0" borderId="19" xfId="0" applyNumberFormat="1" applyFont="1" applyBorder="1" applyAlignment="1">
      <alignment horizontal="center" vertical="top"/>
    </xf>
    <xf numFmtId="0" fontId="7" fillId="0" borderId="29" xfId="0" applyFont="1" applyBorder="1" applyAlignment="1">
      <alignment vertical="top"/>
    </xf>
    <xf numFmtId="0" fontId="5" fillId="0" borderId="30" xfId="0" applyFont="1" applyBorder="1" applyAlignment="1">
      <alignment vertical="top"/>
    </xf>
    <xf numFmtId="0" fontId="5" fillId="0" borderId="31" xfId="0" applyFont="1" applyBorder="1" applyAlignment="1">
      <alignment horizontal="center" vertical="top"/>
    </xf>
    <xf numFmtId="190" fontId="5" fillId="0" borderId="17" xfId="1" applyNumberFormat="1" applyFont="1" applyBorder="1" applyAlignment="1" applyProtection="1">
      <alignment vertical="top"/>
    </xf>
    <xf numFmtId="0" fontId="7" fillId="0" borderId="21" xfId="0" applyFont="1" applyBorder="1" applyAlignment="1">
      <alignment vertical="top"/>
    </xf>
    <xf numFmtId="0" fontId="7" fillId="0" borderId="17" xfId="0" applyFont="1" applyBorder="1" applyAlignment="1">
      <alignment horizontal="center" vertical="top"/>
    </xf>
    <xf numFmtId="188" fontId="7" fillId="0" borderId="18" xfId="0" applyNumberFormat="1" applyFont="1" applyFill="1" applyBorder="1" applyAlignment="1">
      <alignment horizontal="center" vertical="top"/>
    </xf>
    <xf numFmtId="0" fontId="5" fillId="0" borderId="20" xfId="0" applyFont="1" applyFill="1" applyBorder="1" applyAlignment="1">
      <alignment vertical="top"/>
    </xf>
    <xf numFmtId="0" fontId="5" fillId="0" borderId="21" xfId="0" applyFont="1" applyFill="1" applyBorder="1" applyAlignment="1">
      <alignment vertical="top"/>
    </xf>
    <xf numFmtId="0" fontId="5" fillId="0" borderId="17" xfId="0" applyFont="1" applyFill="1" applyBorder="1" applyAlignment="1">
      <alignment horizontal="center" vertical="top"/>
    </xf>
    <xf numFmtId="190" fontId="5" fillId="0" borderId="17" xfId="1" applyNumberFormat="1" applyFont="1" applyFill="1" applyBorder="1" applyAlignment="1" applyProtection="1">
      <alignment vertical="top"/>
    </xf>
    <xf numFmtId="190" fontId="5" fillId="0" borderId="18" xfId="1" applyNumberFormat="1" applyFont="1" applyFill="1" applyBorder="1" applyAlignment="1" applyProtection="1"/>
    <xf numFmtId="0" fontId="5" fillId="0" borderId="29" xfId="0" applyFont="1" applyBorder="1" applyAlignment="1">
      <alignment vertical="top"/>
    </xf>
    <xf numFmtId="0" fontId="7" fillId="0" borderId="30" xfId="0" applyFont="1" applyBorder="1" applyAlignment="1">
      <alignment vertical="top"/>
    </xf>
    <xf numFmtId="0" fontId="7" fillId="0" borderId="31" xfId="0" applyFont="1" applyBorder="1" applyAlignment="1">
      <alignment horizontal="center" vertical="top"/>
    </xf>
    <xf numFmtId="190" fontId="5" fillId="0" borderId="31" xfId="1" applyNumberFormat="1" applyFont="1" applyBorder="1" applyAlignment="1" applyProtection="1">
      <alignment vertical="top"/>
    </xf>
    <xf numFmtId="0" fontId="5" fillId="0" borderId="23" xfId="0" applyFont="1" applyBorder="1" applyAlignment="1">
      <alignment vertical="top"/>
    </xf>
    <xf numFmtId="0" fontId="5" fillId="0" borderId="24" xfId="0" applyFont="1" applyBorder="1" applyAlignment="1">
      <alignment vertical="top"/>
    </xf>
    <xf numFmtId="0" fontId="5" fillId="0" borderId="25" xfId="0" applyFont="1" applyBorder="1" applyAlignment="1">
      <alignment horizontal="center" vertical="top"/>
    </xf>
    <xf numFmtId="190" fontId="5" fillId="0" borderId="25" xfId="1" applyNumberFormat="1" applyFont="1" applyBorder="1" applyAlignment="1" applyProtection="1">
      <alignment vertical="top"/>
    </xf>
    <xf numFmtId="190" fontId="5" fillId="0" borderId="22" xfId="1" applyNumberFormat="1" applyFont="1" applyBorder="1" applyAlignment="1" applyProtection="1"/>
    <xf numFmtId="0" fontId="5" fillId="0" borderId="30" xfId="0" applyFont="1" applyBorder="1"/>
    <xf numFmtId="190" fontId="7" fillId="4" borderId="12" xfId="1" applyNumberFormat="1" applyFont="1" applyFill="1" applyBorder="1" applyAlignment="1" applyProtection="1">
      <alignment vertical="top"/>
    </xf>
    <xf numFmtId="0" fontId="7" fillId="0" borderId="14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0" borderId="16" xfId="0" applyFont="1" applyBorder="1" applyAlignment="1">
      <alignment horizontal="center" vertical="top"/>
    </xf>
    <xf numFmtId="0" fontId="5" fillId="0" borderId="21" xfId="0" applyFont="1" applyBorder="1"/>
    <xf numFmtId="0" fontId="5" fillId="0" borderId="17" xfId="0" applyFont="1" applyBorder="1"/>
    <xf numFmtId="190" fontId="5" fillId="0" borderId="17" xfId="1" applyNumberFormat="1" applyFont="1" applyBorder="1" applyAlignment="1" applyProtection="1"/>
    <xf numFmtId="0" fontId="7" fillId="0" borderId="20" xfId="0" applyFont="1" applyBorder="1" applyAlignment="1">
      <alignment vertical="top"/>
    </xf>
    <xf numFmtId="188" fontId="7" fillId="0" borderId="6" xfId="0" applyNumberFormat="1" applyFont="1" applyBorder="1" applyAlignment="1">
      <alignment horizontal="center" vertical="top"/>
    </xf>
    <xf numFmtId="0" fontId="5" fillId="0" borderId="7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8" xfId="0" applyFont="1" applyBorder="1" applyAlignment="1">
      <alignment horizontal="center" vertical="top"/>
    </xf>
    <xf numFmtId="190" fontId="5" fillId="0" borderId="0" xfId="1" applyNumberFormat="1" applyFont="1" applyAlignment="1" applyProtection="1"/>
    <xf numFmtId="0" fontId="5" fillId="0" borderId="32" xfId="0" applyFont="1" applyBorder="1" applyAlignment="1">
      <alignment vertical="top"/>
    </xf>
    <xf numFmtId="0" fontId="5" fillId="0" borderId="33" xfId="0" applyFont="1" applyBorder="1" applyAlignment="1">
      <alignment vertical="top"/>
    </xf>
    <xf numFmtId="0" fontId="5" fillId="0" borderId="34" xfId="0" applyFont="1" applyBorder="1" applyAlignment="1">
      <alignment vertical="top"/>
    </xf>
    <xf numFmtId="0" fontId="5" fillId="0" borderId="35" xfId="0" applyFont="1" applyBorder="1" applyAlignment="1">
      <alignment horizontal="center" vertical="top"/>
    </xf>
    <xf numFmtId="188" fontId="7" fillId="4" borderId="18" xfId="0" applyNumberFormat="1" applyFont="1" applyFill="1" applyBorder="1"/>
    <xf numFmtId="190" fontId="7" fillId="4" borderId="12" xfId="1" applyNumberFormat="1" applyFont="1" applyFill="1" applyBorder="1" applyAlignment="1" applyProtection="1"/>
    <xf numFmtId="188" fontId="7" fillId="4" borderId="35" xfId="0" applyNumberFormat="1" applyFont="1" applyFill="1" applyBorder="1"/>
    <xf numFmtId="0" fontId="4" fillId="0" borderId="0" xfId="4" applyFont="1" applyProtection="1"/>
    <xf numFmtId="0" fontId="4" fillId="6" borderId="0" xfId="4" applyFont="1" applyFill="1" applyProtection="1"/>
    <xf numFmtId="0" fontId="9" fillId="0" borderId="12" xfId="4" applyFont="1" applyBorder="1" applyAlignment="1" applyProtection="1">
      <alignment horizontal="center"/>
    </xf>
    <xf numFmtId="0" fontId="4" fillId="0" borderId="0" xfId="4" applyFont="1" applyAlignment="1" applyProtection="1">
      <alignment horizontal="center"/>
    </xf>
    <xf numFmtId="0" fontId="4" fillId="0" borderId="2" xfId="4" applyFont="1" applyBorder="1" applyProtection="1"/>
    <xf numFmtId="0" fontId="4" fillId="0" borderId="3" xfId="4" applyFont="1" applyBorder="1" applyAlignment="1" applyProtection="1">
      <alignment horizontal="center"/>
    </xf>
    <xf numFmtId="0" fontId="4" fillId="0" borderId="4" xfId="4" applyFont="1" applyBorder="1" applyAlignment="1" applyProtection="1">
      <alignment horizontal="center"/>
    </xf>
    <xf numFmtId="0" fontId="4" fillId="0" borderId="12" xfId="4" applyFont="1" applyBorder="1" applyProtection="1"/>
    <xf numFmtId="0" fontId="4" fillId="0" borderId="6" xfId="4" applyFont="1" applyBorder="1" applyProtection="1"/>
    <xf numFmtId="0" fontId="4" fillId="0" borderId="7" xfId="4" applyFont="1" applyBorder="1" applyProtection="1"/>
    <xf numFmtId="0" fontId="4" fillId="0" borderId="7" xfId="4" applyFont="1" applyBorder="1" applyAlignment="1" applyProtection="1">
      <alignment horizontal="center"/>
    </xf>
    <xf numFmtId="0" fontId="10" fillId="0" borderId="0" xfId="4" applyFont="1" applyAlignment="1" applyProtection="1">
      <alignment horizontal="center"/>
    </xf>
    <xf numFmtId="187" fontId="10" fillId="0" borderId="0" xfId="5" applyNumberFormat="1" applyFont="1" applyAlignment="1" applyProtection="1">
      <alignment horizontal="center"/>
    </xf>
    <xf numFmtId="0" fontId="4" fillId="0" borderId="0" xfId="4" applyFont="1" applyAlignment="1" applyProtection="1">
      <alignment horizontal="left"/>
    </xf>
    <xf numFmtId="187" fontId="4" fillId="0" borderId="0" xfId="5" applyNumberFormat="1" applyFont="1" applyAlignment="1" applyProtection="1">
      <alignment horizontal="center"/>
    </xf>
    <xf numFmtId="187" fontId="4" fillId="10" borderId="0" xfId="5" applyNumberFormat="1" applyFont="1" applyFill="1" applyAlignment="1" applyProtection="1">
      <alignment horizontal="center"/>
    </xf>
    <xf numFmtId="10" fontId="4" fillId="10" borderId="0" xfId="6" applyNumberFormat="1" applyFont="1" applyFill="1" applyAlignment="1" applyProtection="1">
      <alignment horizontal="right"/>
    </xf>
    <xf numFmtId="0" fontId="9" fillId="0" borderId="0" xfId="4" applyFont="1" applyAlignment="1" applyProtection="1">
      <alignment horizontal="center"/>
    </xf>
    <xf numFmtId="187" fontId="4" fillId="0" borderId="0" xfId="5" applyNumberFormat="1" applyFont="1" applyFill="1" applyAlignment="1" applyProtection="1">
      <alignment horizontal="center"/>
    </xf>
    <xf numFmtId="0" fontId="4" fillId="0" borderId="0" xfId="4" applyFont="1" applyAlignment="1" applyProtection="1">
      <alignment horizontal="right"/>
    </xf>
    <xf numFmtId="0" fontId="4" fillId="0" borderId="12" xfId="4" applyFont="1" applyBorder="1" applyAlignment="1" applyProtection="1">
      <alignment horizontal="center"/>
    </xf>
    <xf numFmtId="187" fontId="4" fillId="0" borderId="26" xfId="5" applyNumberFormat="1" applyFont="1" applyBorder="1" applyAlignment="1" applyProtection="1">
      <alignment horizontal="center"/>
    </xf>
    <xf numFmtId="187" fontId="4" fillId="0" borderId="27" xfId="5" applyNumberFormat="1" applyFont="1" applyBorder="1" applyAlignment="1" applyProtection="1">
      <alignment horizontal="center"/>
    </xf>
    <xf numFmtId="187" fontId="4" fillId="0" borderId="28" xfId="5" applyNumberFormat="1" applyFont="1" applyBorder="1" applyAlignment="1" applyProtection="1">
      <alignment horizontal="center"/>
    </xf>
    <xf numFmtId="0" fontId="4" fillId="0" borderId="3" xfId="4" applyFont="1" applyBorder="1" applyProtection="1"/>
    <xf numFmtId="187" fontId="4" fillId="0" borderId="4" xfId="5" applyNumberFormat="1" applyFont="1" applyBorder="1" applyAlignment="1" applyProtection="1">
      <alignment horizontal="center"/>
    </xf>
    <xf numFmtId="187" fontId="4" fillId="10" borderId="5" xfId="5" applyNumberFormat="1" applyFont="1" applyFill="1" applyBorder="1" applyAlignment="1" applyProtection="1">
      <alignment horizontal="center"/>
    </xf>
    <xf numFmtId="187" fontId="4" fillId="0" borderId="0" xfId="5" applyNumberFormat="1" applyFont="1" applyBorder="1" applyAlignment="1" applyProtection="1">
      <alignment horizontal="center"/>
    </xf>
    <xf numFmtId="187" fontId="4" fillId="10" borderId="8" xfId="5" applyNumberFormat="1" applyFont="1" applyFill="1" applyBorder="1" applyAlignment="1" applyProtection="1">
      <alignment horizontal="center"/>
    </xf>
    <xf numFmtId="0" fontId="4" fillId="0" borderId="9" xfId="4" applyFont="1" applyBorder="1" applyProtection="1"/>
    <xf numFmtId="0" fontId="4" fillId="0" borderId="10" xfId="4" applyFont="1" applyBorder="1" applyProtection="1"/>
    <xf numFmtId="187" fontId="4" fillId="0" borderId="1" xfId="5" applyNumberFormat="1" applyFont="1" applyBorder="1" applyAlignment="1" applyProtection="1">
      <alignment horizontal="center"/>
    </xf>
    <xf numFmtId="187" fontId="4" fillId="10" borderId="11" xfId="5" applyNumberFormat="1" applyFont="1" applyFill="1" applyBorder="1" applyAlignment="1" applyProtection="1">
      <alignment horizontal="center"/>
    </xf>
    <xf numFmtId="0" fontId="4" fillId="5" borderId="0" xfId="4" applyFont="1" applyFill="1" applyProtection="1"/>
    <xf numFmtId="187" fontId="4" fillId="0" borderId="0" xfId="5" applyNumberFormat="1" applyFont="1" applyAlignment="1" applyProtection="1">
      <alignment horizontal="left"/>
    </xf>
    <xf numFmtId="0" fontId="4" fillId="0" borderId="5" xfId="4" applyFont="1" applyBorder="1" applyProtection="1"/>
    <xf numFmtId="187" fontId="4" fillId="0" borderId="2" xfId="5" applyNumberFormat="1" applyFont="1" applyBorder="1" applyAlignment="1" applyProtection="1">
      <alignment horizontal="center"/>
    </xf>
    <xf numFmtId="0" fontId="4" fillId="7" borderId="12" xfId="4" applyFont="1" applyFill="1" applyBorder="1" applyProtection="1"/>
    <xf numFmtId="0" fontId="4" fillId="11" borderId="12" xfId="4" applyFont="1" applyFill="1" applyBorder="1" applyProtection="1"/>
    <xf numFmtId="0" fontId="4" fillId="0" borderId="2" xfId="4" applyFont="1" applyBorder="1" applyAlignment="1" applyProtection="1">
      <alignment horizontal="center"/>
    </xf>
    <xf numFmtId="0" fontId="4" fillId="11" borderId="2" xfId="4" applyFont="1" applyFill="1" applyBorder="1" applyProtection="1"/>
    <xf numFmtId="187" fontId="4" fillId="11" borderId="2" xfId="5" applyNumberFormat="1" applyFont="1" applyFill="1" applyBorder="1" applyAlignment="1" applyProtection="1">
      <alignment horizontal="center"/>
    </xf>
    <xf numFmtId="0" fontId="4" fillId="2" borderId="2" xfId="4" applyFont="1" applyFill="1" applyBorder="1" applyProtection="1"/>
    <xf numFmtId="0" fontId="4" fillId="0" borderId="6" xfId="4" applyFont="1" applyBorder="1" applyAlignment="1" applyProtection="1">
      <alignment horizontal="center"/>
    </xf>
    <xf numFmtId="0" fontId="4" fillId="11" borderId="6" xfId="4" applyFont="1" applyFill="1" applyBorder="1" applyProtection="1"/>
    <xf numFmtId="187" fontId="4" fillId="11" borderId="6" xfId="5" applyNumberFormat="1" applyFont="1" applyFill="1" applyBorder="1" applyAlignment="1" applyProtection="1">
      <alignment horizontal="center"/>
    </xf>
    <xf numFmtId="0" fontId="4" fillId="2" borderId="6" xfId="4" applyFont="1" applyFill="1" applyBorder="1" applyProtection="1"/>
    <xf numFmtId="0" fontId="4" fillId="2" borderId="9" xfId="4" applyFont="1" applyFill="1" applyBorder="1" applyProtection="1"/>
    <xf numFmtId="0" fontId="4" fillId="0" borderId="0" xfId="4" applyFont="1" applyBorder="1" applyProtection="1"/>
    <xf numFmtId="187" fontId="4" fillId="11" borderId="9" xfId="5" applyNumberFormat="1" applyFont="1" applyFill="1" applyBorder="1" applyAlignment="1" applyProtection="1">
      <alignment horizontal="center"/>
    </xf>
    <xf numFmtId="187" fontId="4" fillId="0" borderId="6" xfId="5" applyNumberFormat="1" applyFont="1" applyBorder="1" applyAlignment="1" applyProtection="1">
      <alignment horizontal="center"/>
    </xf>
    <xf numFmtId="0" fontId="4" fillId="2" borderId="28" xfId="4" applyFont="1" applyFill="1" applyBorder="1" applyProtection="1"/>
    <xf numFmtId="0" fontId="4" fillId="0" borderId="26" xfId="4" applyFont="1" applyBorder="1" applyProtection="1"/>
    <xf numFmtId="0" fontId="4" fillId="0" borderId="27" xfId="4" applyFont="1" applyBorder="1" applyProtection="1"/>
    <xf numFmtId="0" fontId="4" fillId="0" borderId="28" xfId="4" applyFont="1" applyBorder="1" applyProtection="1"/>
    <xf numFmtId="187" fontId="4" fillId="0" borderId="12" xfId="5" applyNumberFormat="1" applyFont="1" applyBorder="1" applyAlignment="1" applyProtection="1">
      <alignment horizontal="center"/>
    </xf>
    <xf numFmtId="0" fontId="4" fillId="0" borderId="9" xfId="4" applyFont="1" applyBorder="1" applyAlignment="1" applyProtection="1">
      <alignment horizontal="center"/>
    </xf>
    <xf numFmtId="187" fontId="4" fillId="0" borderId="9" xfId="5" applyNumberFormat="1" applyFont="1" applyBorder="1" applyAlignment="1" applyProtection="1">
      <alignment horizontal="center"/>
    </xf>
    <xf numFmtId="0" fontId="4" fillId="0" borderId="26" xfId="4" applyFont="1" applyBorder="1" applyAlignment="1" applyProtection="1">
      <alignment horizontal="center"/>
    </xf>
    <xf numFmtId="0" fontId="4" fillId="0" borderId="27" xfId="4" applyFont="1" applyFill="1" applyBorder="1" applyProtection="1"/>
    <xf numFmtId="0" fontId="4" fillId="8" borderId="4" xfId="4" applyFont="1" applyFill="1" applyBorder="1" applyAlignment="1" applyProtection="1">
      <alignment horizontal="center"/>
    </xf>
    <xf numFmtId="187" fontId="4" fillId="8" borderId="4" xfId="5" applyNumberFormat="1" applyFont="1" applyFill="1" applyBorder="1" applyAlignment="1" applyProtection="1">
      <alignment horizontal="center"/>
    </xf>
    <xf numFmtId="187" fontId="4" fillId="8" borderId="2" xfId="5" applyNumberFormat="1" applyFont="1" applyFill="1" applyBorder="1" applyAlignment="1" applyProtection="1">
      <alignment horizontal="center"/>
    </xf>
    <xf numFmtId="0" fontId="4" fillId="2" borderId="12" xfId="4" applyFont="1" applyFill="1" applyBorder="1" applyProtection="1"/>
    <xf numFmtId="0" fontId="4" fillId="8" borderId="0" xfId="4" applyFont="1" applyFill="1" applyBorder="1" applyProtection="1"/>
    <xf numFmtId="187" fontId="4" fillId="8" borderId="0" xfId="5" applyNumberFormat="1" applyFont="1" applyFill="1" applyBorder="1" applyAlignment="1" applyProtection="1">
      <alignment horizontal="center"/>
    </xf>
    <xf numFmtId="187" fontId="4" fillId="8" borderId="6" xfId="5" applyNumberFormat="1" applyFont="1" applyFill="1" applyBorder="1" applyAlignment="1" applyProtection="1">
      <alignment horizontal="center"/>
    </xf>
    <xf numFmtId="0" fontId="4" fillId="0" borderId="10" xfId="4" applyFont="1" applyBorder="1" applyAlignment="1" applyProtection="1">
      <alignment horizontal="center"/>
    </xf>
    <xf numFmtId="0" fontId="4" fillId="8" borderId="1" xfId="4" applyFont="1" applyFill="1" applyBorder="1" applyProtection="1"/>
    <xf numFmtId="187" fontId="4" fillId="8" borderId="1" xfId="5" applyNumberFormat="1" applyFont="1" applyFill="1" applyBorder="1" applyAlignment="1" applyProtection="1">
      <alignment horizontal="center"/>
    </xf>
    <xf numFmtId="187" fontId="4" fillId="8" borderId="9" xfId="5" applyNumberFormat="1" applyFont="1" applyFill="1" applyBorder="1" applyAlignment="1" applyProtection="1">
      <alignment horizontal="center"/>
    </xf>
    <xf numFmtId="0" fontId="4" fillId="4" borderId="4" xfId="4" applyFont="1" applyFill="1" applyBorder="1" applyAlignment="1" applyProtection="1">
      <alignment horizontal="center"/>
    </xf>
    <xf numFmtId="187" fontId="4" fillId="4" borderId="5" xfId="5" applyNumberFormat="1" applyFont="1" applyFill="1" applyBorder="1" applyAlignment="1" applyProtection="1">
      <alignment horizontal="center"/>
    </xf>
    <xf numFmtId="187" fontId="4" fillId="4" borderId="2" xfId="5" applyNumberFormat="1" applyFont="1" applyFill="1" applyBorder="1" applyAlignment="1" applyProtection="1">
      <alignment horizontal="center"/>
    </xf>
    <xf numFmtId="0" fontId="4" fillId="4" borderId="0" xfId="4" applyFont="1" applyFill="1" applyBorder="1" applyProtection="1"/>
    <xf numFmtId="187" fontId="4" fillId="4" borderId="8" xfId="5" applyNumberFormat="1" applyFont="1" applyFill="1" applyBorder="1" applyAlignment="1" applyProtection="1">
      <alignment horizontal="center"/>
    </xf>
    <xf numFmtId="187" fontId="4" fillId="4" borderId="6" xfId="5" applyNumberFormat="1" applyFont="1" applyFill="1" applyBorder="1" applyAlignment="1" applyProtection="1">
      <alignment horizontal="center"/>
    </xf>
    <xf numFmtId="0" fontId="4" fillId="4" borderId="1" xfId="4" applyFont="1" applyFill="1" applyBorder="1" applyProtection="1"/>
    <xf numFmtId="187" fontId="4" fillId="4" borderId="11" xfId="5" applyNumberFormat="1" applyFont="1" applyFill="1" applyBorder="1" applyAlignment="1" applyProtection="1">
      <alignment horizontal="center"/>
    </xf>
    <xf numFmtId="187" fontId="4" fillId="4" borderId="9" xfId="5" applyNumberFormat="1" applyFont="1" applyFill="1" applyBorder="1" applyAlignment="1" applyProtection="1">
      <alignment horizontal="center"/>
    </xf>
    <xf numFmtId="0" fontId="4" fillId="0" borderId="4" xfId="4" applyFont="1" applyFill="1" applyBorder="1" applyAlignment="1" applyProtection="1">
      <alignment horizontal="center"/>
    </xf>
    <xf numFmtId="0" fontId="4" fillId="0" borderId="5" xfId="4" applyFont="1" applyFill="1" applyBorder="1" applyAlignment="1" applyProtection="1">
      <alignment horizontal="center"/>
    </xf>
    <xf numFmtId="0" fontId="4" fillId="0" borderId="3" xfId="4" quotePrefix="1" applyFont="1" applyBorder="1" applyAlignment="1" applyProtection="1">
      <alignment horizontal="center"/>
    </xf>
    <xf numFmtId="187" fontId="4" fillId="0" borderId="5" xfId="5" applyNumberFormat="1" applyFont="1" applyBorder="1" applyAlignment="1" applyProtection="1">
      <alignment horizontal="center"/>
    </xf>
    <xf numFmtId="187" fontId="4" fillId="10" borderId="2" xfId="5" applyNumberFormat="1" applyFont="1" applyFill="1" applyBorder="1" applyAlignment="1" applyProtection="1">
      <alignment horizontal="center"/>
    </xf>
    <xf numFmtId="16" fontId="4" fillId="0" borderId="0" xfId="4" quotePrefix="1" applyNumberFormat="1" applyFont="1" applyFill="1" applyBorder="1" applyAlignment="1" applyProtection="1">
      <alignment horizontal="center"/>
    </xf>
    <xf numFmtId="0" fontId="4" fillId="0" borderId="0" xfId="4" applyFont="1" applyBorder="1" applyAlignment="1" applyProtection="1">
      <alignment horizontal="center"/>
    </xf>
    <xf numFmtId="0" fontId="4" fillId="0" borderId="8" xfId="4" applyFont="1" applyBorder="1" applyAlignment="1" applyProtection="1">
      <alignment horizontal="center"/>
    </xf>
    <xf numFmtId="0" fontId="4" fillId="0" borderId="7" xfId="4" quotePrefix="1" applyFont="1" applyBorder="1" applyAlignment="1" applyProtection="1">
      <alignment horizontal="center"/>
    </xf>
    <xf numFmtId="187" fontId="4" fillId="0" borderId="8" xfId="5" applyNumberFormat="1" applyFont="1" applyBorder="1" applyAlignment="1" applyProtection="1">
      <alignment horizontal="center"/>
    </xf>
    <xf numFmtId="187" fontId="4" fillId="10" borderId="6" xfId="5" applyNumberFormat="1" applyFont="1" applyFill="1" applyBorder="1" applyAlignment="1" applyProtection="1">
      <alignment horizontal="center"/>
    </xf>
    <xf numFmtId="0" fontId="4" fillId="0" borderId="0" xfId="4" quotePrefix="1" applyFont="1" applyFill="1" applyBorder="1" applyAlignment="1" applyProtection="1">
      <alignment horizontal="center"/>
    </xf>
    <xf numFmtId="187" fontId="4" fillId="0" borderId="11" xfId="5" applyNumberFormat="1" applyFont="1" applyBorder="1" applyAlignment="1" applyProtection="1">
      <alignment horizontal="center"/>
    </xf>
    <xf numFmtId="187" fontId="4" fillId="10" borderId="9" xfId="5" applyNumberFormat="1" applyFont="1" applyFill="1" applyBorder="1" applyAlignment="1" applyProtection="1">
      <alignment horizontal="center"/>
    </xf>
    <xf numFmtId="0" fontId="4" fillId="0" borderId="1" xfId="4" quotePrefix="1" applyFont="1" applyFill="1" applyBorder="1" applyAlignment="1" applyProtection="1">
      <alignment horizontal="center"/>
    </xf>
    <xf numFmtId="0" fontId="4" fillId="0" borderId="1" xfId="4" applyFont="1" applyBorder="1" applyAlignment="1" applyProtection="1">
      <alignment horizontal="center"/>
    </xf>
    <xf numFmtId="0" fontId="4" fillId="0" borderId="11" xfId="4" applyFont="1" applyBorder="1" applyAlignment="1" applyProtection="1">
      <alignment horizontal="center"/>
    </xf>
    <xf numFmtId="187" fontId="9" fillId="0" borderId="0" xfId="5" applyNumberFormat="1" applyFont="1" applyAlignment="1" applyProtection="1">
      <alignment horizontal="center"/>
    </xf>
    <xf numFmtId="187" fontId="9" fillId="0" borderId="28" xfId="5" applyNumberFormat="1" applyFont="1" applyBorder="1" applyAlignment="1" applyProtection="1">
      <alignment horizontal="center"/>
    </xf>
    <xf numFmtId="0" fontId="10" fillId="0" borderId="12" xfId="4" applyFont="1" applyFill="1" applyBorder="1" applyAlignment="1" applyProtection="1">
      <alignment horizontal="center"/>
    </xf>
    <xf numFmtId="0" fontId="4" fillId="0" borderId="37" xfId="4" applyFont="1" applyFill="1" applyBorder="1" applyProtection="1"/>
    <xf numFmtId="187" fontId="4" fillId="10" borderId="37" xfId="5" applyNumberFormat="1" applyFont="1" applyFill="1" applyBorder="1" applyAlignment="1" applyProtection="1">
      <alignment horizontal="center"/>
    </xf>
    <xf numFmtId="0" fontId="4" fillId="0" borderId="36" xfId="4" applyFont="1" applyFill="1" applyBorder="1" applyProtection="1"/>
    <xf numFmtId="187" fontId="4" fillId="10" borderId="36" xfId="5" applyNumberFormat="1" applyFont="1" applyFill="1" applyBorder="1" applyAlignment="1" applyProtection="1">
      <alignment horizontal="center"/>
    </xf>
    <xf numFmtId="0" fontId="4" fillId="0" borderId="38" xfId="4" applyFont="1" applyFill="1" applyBorder="1" applyProtection="1"/>
    <xf numFmtId="187" fontId="4" fillId="10" borderId="38" xfId="5" applyNumberFormat="1" applyFont="1" applyFill="1" applyBorder="1" applyAlignment="1" applyProtection="1">
      <alignment horizontal="center"/>
    </xf>
    <xf numFmtId="187" fontId="9" fillId="0" borderId="12" xfId="5" applyNumberFormat="1" applyFont="1" applyBorder="1" applyAlignment="1" applyProtection="1">
      <alignment horizontal="center"/>
    </xf>
    <xf numFmtId="187" fontId="4" fillId="10" borderId="12" xfId="5" applyNumberFormat="1" applyFont="1" applyFill="1" applyBorder="1" applyAlignment="1" applyProtection="1">
      <alignment horizontal="center"/>
    </xf>
    <xf numFmtId="0" fontId="7" fillId="0" borderId="2" xfId="0" quotePrefix="1" applyFont="1" applyBorder="1" applyAlignment="1" applyProtection="1">
      <alignment horizontal="center"/>
    </xf>
    <xf numFmtId="43" fontId="7" fillId="0" borderId="6" xfId="22" applyFont="1" applyFill="1" applyBorder="1" applyAlignment="1">
      <alignment horizontal="center"/>
    </xf>
    <xf numFmtId="43" fontId="7" fillId="0" borderId="9" xfId="22" applyFont="1" applyFill="1" applyBorder="1" applyAlignment="1">
      <alignment horizontal="center"/>
    </xf>
    <xf numFmtId="188" fontId="7" fillId="9" borderId="18" xfId="0" applyNumberFormat="1" applyFont="1" applyFill="1" applyBorder="1" applyAlignment="1" applyProtection="1">
      <alignment horizontal="center" vertical="top"/>
    </xf>
    <xf numFmtId="0" fontId="5" fillId="9" borderId="20" xfId="0" applyFont="1" applyFill="1" applyBorder="1" applyProtection="1"/>
    <xf numFmtId="0" fontId="5" fillId="9" borderId="21" xfId="0" applyFont="1" applyFill="1" applyBorder="1" applyProtection="1"/>
    <xf numFmtId="0" fontId="5" fillId="9" borderId="17" xfId="0" applyFont="1" applyFill="1" applyBorder="1" applyProtection="1"/>
    <xf numFmtId="188" fontId="7" fillId="16" borderId="18" xfId="0" applyNumberFormat="1" applyFont="1" applyFill="1" applyBorder="1" applyAlignment="1" applyProtection="1">
      <alignment horizontal="center" vertical="top"/>
    </xf>
    <xf numFmtId="0" fontId="5" fillId="16" borderId="20" xfId="0" applyFont="1" applyFill="1" applyBorder="1" applyProtection="1"/>
    <xf numFmtId="0" fontId="5" fillId="16" borderId="21" xfId="0" applyFont="1" applyFill="1" applyBorder="1" applyProtection="1"/>
    <xf numFmtId="0" fontId="5" fillId="16" borderId="17" xfId="0" applyFont="1" applyFill="1" applyBorder="1" applyProtection="1"/>
    <xf numFmtId="188" fontId="8" fillId="9" borderId="20" xfId="3" applyNumberFormat="1" applyFont="1" applyFill="1" applyBorder="1" applyAlignment="1" applyProtection="1">
      <alignment horizontal="center"/>
    </xf>
    <xf numFmtId="188" fontId="7" fillId="16" borderId="22" xfId="0" applyNumberFormat="1" applyFont="1" applyFill="1" applyBorder="1" applyAlignment="1" applyProtection="1">
      <alignment horizontal="center" vertical="top"/>
    </xf>
    <xf numFmtId="0" fontId="5" fillId="16" borderId="23" xfId="0" applyFont="1" applyFill="1" applyBorder="1" applyProtection="1"/>
    <xf numFmtId="0" fontId="5" fillId="16" borderId="24" xfId="0" applyFont="1" applyFill="1" applyBorder="1" applyProtection="1"/>
    <xf numFmtId="0" fontId="5" fillId="16" borderId="25" xfId="0" applyFont="1" applyFill="1" applyBorder="1" applyProtection="1"/>
    <xf numFmtId="188" fontId="7" fillId="16" borderId="19" xfId="0" applyNumberFormat="1" applyFont="1" applyFill="1" applyBorder="1" applyAlignment="1" applyProtection="1">
      <alignment horizontal="center" vertical="top"/>
    </xf>
    <xf numFmtId="0" fontId="5" fillId="16" borderId="29" xfId="0" applyFont="1" applyFill="1" applyBorder="1" applyProtection="1"/>
    <xf numFmtId="0" fontId="5" fillId="16" borderId="30" xfId="0" applyFont="1" applyFill="1" applyBorder="1" applyProtection="1"/>
    <xf numFmtId="0" fontId="5" fillId="16" borderId="31" xfId="0" applyFont="1" applyFill="1" applyBorder="1" applyProtection="1"/>
    <xf numFmtId="0" fontId="5" fillId="16" borderId="21" xfId="0" applyFont="1" applyFill="1" applyBorder="1" applyAlignment="1" applyProtection="1">
      <alignment horizontal="left"/>
    </xf>
    <xf numFmtId="0" fontId="5" fillId="16" borderId="17" xfId="0" applyFont="1" applyFill="1" applyBorder="1" applyAlignment="1" applyProtection="1">
      <alignment horizontal="left"/>
    </xf>
    <xf numFmtId="43" fontId="7" fillId="0" borderId="2" xfId="22" quotePrefix="1" applyFont="1" applyFill="1" applyBorder="1" applyAlignment="1">
      <alignment horizontal="center"/>
    </xf>
    <xf numFmtId="43" fontId="7" fillId="17" borderId="2" xfId="22" quotePrefix="1" applyFont="1" applyFill="1" applyBorder="1" applyAlignment="1">
      <alignment horizontal="center"/>
    </xf>
    <xf numFmtId="43" fontId="7" fillId="17" borderId="6" xfId="22" applyFont="1" applyFill="1" applyBorder="1" applyAlignment="1">
      <alignment horizontal="center"/>
    </xf>
    <xf numFmtId="43" fontId="7" fillId="17" borderId="9" xfId="22" applyFont="1" applyFill="1" applyBorder="1" applyAlignment="1">
      <alignment horizontal="center"/>
    </xf>
    <xf numFmtId="43" fontId="5" fillId="9" borderId="18" xfId="1" applyFont="1" applyFill="1" applyBorder="1" applyProtection="1"/>
    <xf numFmtId="43" fontId="5" fillId="0" borderId="18" xfId="1" applyFont="1" applyFill="1" applyBorder="1" applyProtection="1"/>
    <xf numFmtId="43" fontId="5" fillId="18" borderId="18" xfId="1" applyFont="1" applyFill="1" applyBorder="1" applyProtection="1"/>
    <xf numFmtId="43" fontId="5" fillId="0" borderId="18" xfId="1" applyFont="1" applyBorder="1" applyProtection="1"/>
    <xf numFmtId="43" fontId="7" fillId="3" borderId="12" xfId="1" applyFont="1" applyFill="1" applyBorder="1" applyProtection="1"/>
    <xf numFmtId="43" fontId="5" fillId="0" borderId="19" xfId="1" applyFont="1" applyBorder="1" applyProtection="1"/>
    <xf numFmtId="43" fontId="5" fillId="18" borderId="19" xfId="1" applyFont="1" applyFill="1" applyBorder="1" applyProtection="1"/>
    <xf numFmtId="43" fontId="5" fillId="16" borderId="18" xfId="1" applyFont="1" applyFill="1" applyBorder="1" applyProtection="1"/>
    <xf numFmtId="43" fontId="21" fillId="0" borderId="12" xfId="1" applyFont="1" applyBorder="1" applyProtection="1"/>
    <xf numFmtId="188" fontId="7" fillId="9" borderId="19" xfId="0" applyNumberFormat="1" applyFont="1" applyFill="1" applyBorder="1" applyAlignment="1" applyProtection="1">
      <alignment horizontal="center" vertical="top"/>
    </xf>
    <xf numFmtId="43" fontId="0" fillId="0" borderId="0" xfId="0" applyNumberFormat="1"/>
    <xf numFmtId="0" fontId="7" fillId="20" borderId="2" xfId="0" quotePrefix="1" applyFont="1" applyFill="1" applyBorder="1" applyAlignment="1">
      <alignment horizontal="center"/>
    </xf>
    <xf numFmtId="187" fontId="7" fillId="20" borderId="6" xfId="2" applyNumberFormat="1" applyFont="1" applyFill="1" applyBorder="1" applyAlignment="1">
      <alignment horizontal="center"/>
    </xf>
    <xf numFmtId="187" fontId="7" fillId="20" borderId="9" xfId="2" applyNumberFormat="1" applyFont="1" applyFill="1" applyBorder="1" applyAlignment="1" applyProtection="1">
      <alignment horizontal="center"/>
    </xf>
    <xf numFmtId="190" fontId="5" fillId="19" borderId="13" xfId="1" applyNumberFormat="1" applyFont="1" applyFill="1" applyBorder="1" applyAlignment="1" applyProtection="1"/>
    <xf numFmtId="190" fontId="5" fillId="19" borderId="19" xfId="1" applyNumberFormat="1" applyFont="1" applyFill="1" applyBorder="1" applyAlignment="1" applyProtection="1"/>
    <xf numFmtId="190" fontId="5" fillId="19" borderId="18" xfId="1" applyNumberFormat="1" applyFont="1" applyFill="1" applyBorder="1" applyAlignment="1" applyProtection="1"/>
    <xf numFmtId="190" fontId="0" fillId="0" borderId="0" xfId="0" applyNumberFormat="1"/>
    <xf numFmtId="192" fontId="0" fillId="0" borderId="0" xfId="0" applyNumberFormat="1"/>
    <xf numFmtId="193" fontId="3" fillId="0" borderId="0" xfId="1" applyNumberFormat="1" applyFont="1" applyAlignment="1">
      <alignment horizontal="center"/>
    </xf>
    <xf numFmtId="193" fontId="2" fillId="0" borderId="0" xfId="1" applyNumberFormat="1" applyFont="1" applyAlignment="1">
      <alignment horizontal="center"/>
    </xf>
    <xf numFmtId="193" fontId="7" fillId="0" borderId="0" xfId="1" applyNumberFormat="1" applyFont="1" applyAlignment="1">
      <alignment horizontal="right"/>
    </xf>
    <xf numFmtId="193" fontId="7" fillId="0" borderId="0" xfId="1" applyNumberFormat="1" applyFont="1" applyAlignment="1" applyProtection="1">
      <alignment horizontal="center"/>
      <protection hidden="1"/>
    </xf>
    <xf numFmtId="193" fontId="7" fillId="0" borderId="0" xfId="1" applyNumberFormat="1" applyFont="1" applyAlignment="1" applyProtection="1">
      <alignment horizontal="center"/>
      <protection locked="0"/>
    </xf>
    <xf numFmtId="193" fontId="7" fillId="21" borderId="2" xfId="1" quotePrefix="1" applyNumberFormat="1" applyFont="1" applyFill="1" applyBorder="1" applyAlignment="1">
      <alignment horizontal="center"/>
    </xf>
    <xf numFmtId="193" fontId="7" fillId="21" borderId="6" xfId="1" applyNumberFormat="1" applyFont="1" applyFill="1" applyBorder="1" applyAlignment="1">
      <alignment horizontal="center"/>
    </xf>
    <xf numFmtId="193" fontId="7" fillId="21" borderId="9" xfId="1" applyNumberFormat="1" applyFont="1" applyFill="1" applyBorder="1" applyAlignment="1">
      <alignment horizontal="center"/>
    </xf>
    <xf numFmtId="193" fontId="7" fillId="8" borderId="13" xfId="1" applyNumberFormat="1" applyFont="1" applyFill="1" applyBorder="1" applyAlignment="1" applyProtection="1">
      <alignment horizontal="center"/>
      <protection locked="0"/>
    </xf>
    <xf numFmtId="193" fontId="5" fillId="8" borderId="19" xfId="1" applyNumberFormat="1" applyFont="1" applyFill="1" applyBorder="1" applyProtection="1">
      <protection locked="0"/>
    </xf>
    <xf numFmtId="193" fontId="5" fillId="8" borderId="18" xfId="1" applyNumberFormat="1" applyFont="1" applyFill="1" applyBorder="1" applyProtection="1">
      <protection locked="0"/>
    </xf>
    <xf numFmtId="193" fontId="7" fillId="4" borderId="28" xfId="1" applyNumberFormat="1" applyFont="1" applyFill="1" applyBorder="1" applyAlignment="1" applyProtection="1">
      <alignment vertical="center"/>
    </xf>
    <xf numFmtId="193" fontId="7" fillId="4" borderId="12" xfId="1" applyNumberFormat="1" applyFont="1" applyFill="1" applyBorder="1" applyAlignment="1" applyProtection="1">
      <alignment vertical="top"/>
    </xf>
    <xf numFmtId="193" fontId="7" fillId="4" borderId="12" xfId="1" applyNumberFormat="1" applyFont="1" applyFill="1" applyBorder="1" applyAlignment="1" applyProtection="1"/>
    <xf numFmtId="193" fontId="0" fillId="0" borderId="0" xfId="1" applyNumberFormat="1" applyFont="1"/>
    <xf numFmtId="188" fontId="7" fillId="22" borderId="18" xfId="0" applyNumberFormat="1" applyFont="1" applyFill="1" applyBorder="1" applyAlignment="1" applyProtection="1">
      <alignment horizontal="center" vertical="top"/>
    </xf>
    <xf numFmtId="0" fontId="5" fillId="22" borderId="20" xfId="0" applyFont="1" applyFill="1" applyBorder="1" applyProtection="1"/>
    <xf numFmtId="0" fontId="5" fillId="22" borderId="21" xfId="0" applyFont="1" applyFill="1" applyBorder="1" applyProtection="1"/>
    <xf numFmtId="0" fontId="5" fillId="22" borderId="0" xfId="0" applyFont="1" applyFill="1" applyProtection="1"/>
    <xf numFmtId="0" fontId="5" fillId="22" borderId="17" xfId="0" applyFont="1" applyFill="1" applyBorder="1" applyProtection="1"/>
    <xf numFmtId="43" fontId="5" fillId="22" borderId="18" xfId="1" applyFont="1" applyFill="1" applyBorder="1" applyProtection="1"/>
    <xf numFmtId="0" fontId="0" fillId="22" borderId="0" xfId="0" applyFill="1"/>
    <xf numFmtId="0" fontId="5" fillId="22" borderId="29" xfId="0" applyFont="1" applyFill="1" applyBorder="1" applyProtection="1"/>
    <xf numFmtId="0" fontId="5" fillId="22" borderId="30" xfId="0" applyFont="1" applyFill="1" applyBorder="1" applyProtection="1"/>
    <xf numFmtId="0" fontId="5" fillId="22" borderId="31" xfId="0" applyFont="1" applyFill="1" applyBorder="1" applyProtection="1"/>
    <xf numFmtId="0" fontId="5" fillId="22" borderId="21" xfId="0" applyFont="1" applyFill="1" applyBorder="1" applyAlignment="1" applyProtection="1">
      <alignment horizontal="left"/>
    </xf>
    <xf numFmtId="0" fontId="5" fillId="22" borderId="17" xfId="0" applyFont="1" applyFill="1" applyBorder="1" applyAlignment="1" applyProtection="1">
      <alignment horizontal="center"/>
    </xf>
    <xf numFmtId="43" fontId="20" fillId="22" borderId="18" xfId="1" applyFont="1" applyFill="1" applyBorder="1" applyProtection="1"/>
    <xf numFmtId="187" fontId="4" fillId="0" borderId="26" xfId="5" applyNumberFormat="1" applyFont="1" applyBorder="1" applyAlignment="1" applyProtection="1">
      <alignment horizontal="center"/>
    </xf>
    <xf numFmtId="187" fontId="4" fillId="0" borderId="28" xfId="5" applyNumberFormat="1" applyFont="1" applyBorder="1" applyAlignment="1" applyProtection="1">
      <alignment horizontal="center"/>
    </xf>
    <xf numFmtId="187" fontId="9" fillId="0" borderId="26" xfId="5" applyNumberFormat="1" applyFont="1" applyBorder="1" applyAlignment="1" applyProtection="1">
      <alignment horizontal="center"/>
    </xf>
    <xf numFmtId="187" fontId="9" fillId="0" borderId="28" xfId="5" applyNumberFormat="1" applyFont="1" applyBorder="1" applyAlignment="1" applyProtection="1">
      <alignment horizontal="center"/>
    </xf>
    <xf numFmtId="0" fontId="7" fillId="0" borderId="2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4" borderId="26" xfId="0" applyFont="1" applyFill="1" applyBorder="1" applyAlignment="1">
      <alignment horizontal="center" vertical="top"/>
    </xf>
    <xf numFmtId="0" fontId="7" fillId="4" borderId="27" xfId="0" applyFont="1" applyFill="1" applyBorder="1" applyAlignment="1">
      <alignment horizontal="center" vertical="top"/>
    </xf>
    <xf numFmtId="0" fontId="7" fillId="4" borderId="28" xfId="0" applyFont="1" applyFill="1" applyBorder="1" applyAlignment="1">
      <alignment horizontal="center" vertical="top"/>
    </xf>
    <xf numFmtId="0" fontId="7" fillId="4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hidden="1"/>
    </xf>
    <xf numFmtId="0" fontId="7" fillId="0" borderId="3" xfId="0" quotePrefix="1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5" xfId="0" quotePrefix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/>
    </xf>
    <xf numFmtId="0" fontId="7" fillId="0" borderId="27" xfId="0" applyFont="1" applyBorder="1" applyAlignment="1" applyProtection="1">
      <alignment horizontal="center"/>
    </xf>
    <xf numFmtId="0" fontId="7" fillId="0" borderId="3" xfId="0" quotePrefix="1" applyFont="1" applyBorder="1" applyAlignment="1" applyProtection="1">
      <alignment horizontal="center"/>
    </xf>
    <xf numFmtId="0" fontId="7" fillId="0" borderId="4" xfId="0" quotePrefix="1" applyFont="1" applyBorder="1" applyAlignment="1" applyProtection="1">
      <alignment horizontal="center"/>
    </xf>
    <xf numFmtId="0" fontId="7" fillId="0" borderId="5" xfId="0" quotePrefix="1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</cellXfs>
  <cellStyles count="26">
    <cellStyle name="abc" xfId="9" xr:uid="{00000000-0005-0000-0000-000000000000}"/>
    <cellStyle name="Comma" xfId="1" builtinId="3"/>
    <cellStyle name="Comma 2" xfId="2" xr:uid="{00000000-0005-0000-0000-000002000000}"/>
    <cellStyle name="Comma 2 2" xfId="10" xr:uid="{00000000-0005-0000-0000-000003000000}"/>
    <cellStyle name="Comma 22" xfId="11" xr:uid="{00000000-0005-0000-0000-000004000000}"/>
    <cellStyle name="Comma 3" xfId="12" xr:uid="{00000000-0005-0000-0000-000005000000}"/>
    <cellStyle name="company_title" xfId="13" xr:uid="{00000000-0005-0000-0000-000006000000}"/>
    <cellStyle name="date_format" xfId="14" xr:uid="{00000000-0005-0000-0000-000007000000}"/>
    <cellStyle name="Grey" xfId="15" xr:uid="{00000000-0005-0000-0000-000008000000}"/>
    <cellStyle name="Input [yellow]" xfId="16" xr:uid="{00000000-0005-0000-0000-000009000000}"/>
    <cellStyle name="Normal" xfId="0" builtinId="0"/>
    <cellStyle name="Normal - Style1" xfId="17" xr:uid="{00000000-0005-0000-0000-00000B000000}"/>
    <cellStyle name="Normal 2" xfId="3" xr:uid="{00000000-0005-0000-0000-00000C000000}"/>
    <cellStyle name="Normal 2 2" xfId="18" xr:uid="{00000000-0005-0000-0000-00000D000000}"/>
    <cellStyle name="Normal 4" xfId="19" xr:uid="{00000000-0005-0000-0000-00000E000000}"/>
    <cellStyle name="Percent [2]" xfId="20" xr:uid="{00000000-0005-0000-0000-00000F000000}"/>
    <cellStyle name="report_title" xfId="21" xr:uid="{00000000-0005-0000-0000-000010000000}"/>
    <cellStyle name="เครื่องหมายจุลภาค 2" xfId="22" xr:uid="{00000000-0005-0000-0000-000011000000}"/>
    <cellStyle name="เครื่องหมายจุลภาค 3" xfId="23" xr:uid="{00000000-0005-0000-0000-000012000000}"/>
    <cellStyle name="เครื่องหมายจุลภาค 4" xfId="8" xr:uid="{00000000-0005-0000-0000-000013000000}"/>
    <cellStyle name="จุลภาค 2" xfId="5" xr:uid="{00000000-0005-0000-0000-000014000000}"/>
    <cellStyle name="เชื่อมโยงหลายมิติ" xfId="24" xr:uid="{00000000-0005-0000-0000-000015000000}"/>
    <cellStyle name="ตามการเชื่อมโยงหลายมิติ" xfId="25" xr:uid="{00000000-0005-0000-0000-000016000000}"/>
    <cellStyle name="ปกติ 2" xfId="4" xr:uid="{00000000-0005-0000-0000-000017000000}"/>
    <cellStyle name="ปกติ 3" xfId="7" xr:uid="{00000000-0005-0000-0000-000018000000}"/>
    <cellStyle name="เปอร์เซ็นต์ 2" xfId="6" xr:uid="{00000000-0005-0000-0000-000019000000}"/>
  </cellStyles>
  <dxfs count="20">
    <dxf>
      <numFmt numFmtId="194" formatCode="#,##0.000,,_-;[Red]\-* #,##0.000,,_-;_-* &quot;-&quot;??_-;&quot;ใช้ตัวเลขเท่านั้น&quot;"/>
    </dxf>
    <dxf>
      <numFmt numFmtId="194" formatCode="#,##0.000,,_-;[Red]\-* #,##0.000,,_-;_-* &quot;-&quot;??_-;&quot;ใช้ตัวเลขเท่านั้น&quot;"/>
    </dxf>
    <dxf>
      <numFmt numFmtId="194" formatCode="#,##0.000,,_-;[Red]\-* #,##0.000,,_-;_-* &quot;-&quot;??_-;&quot;ใช้ตัวเลขเท่านั้น&quot;"/>
    </dxf>
    <dxf>
      <numFmt numFmtId="194" formatCode="#,##0.000,,_-;[Red]\-* #,##0.000,,_-;_-* &quot;-&quot;??_-;&quot;ใช้ตัวเลขเท่านั้น&quot;"/>
    </dxf>
    <dxf>
      <numFmt numFmtId="194" formatCode="#,##0.000,,_-;[Red]\-* #,##0.000,,_-;_-* &quot;-&quot;??_-;&quot;ใช้ตัวเลขเท่านั้น&quot;"/>
    </dxf>
    <dxf>
      <numFmt numFmtId="194" formatCode="#,##0.000,,_-;[Red]\-* #,##0.000,,_-;_-* &quot;-&quot;??_-;&quot;ใช้ตัวเลขเท่านั้น&quot;"/>
    </dxf>
    <dxf>
      <numFmt numFmtId="194" formatCode="#,##0.000,,_-;[Red]\-* #,##0.000,,_-;_-* &quot;-&quot;??_-;&quot;ใช้ตัวเลขเท่านั้น&quot;"/>
    </dxf>
    <dxf>
      <numFmt numFmtId="194" formatCode="#,##0.000,,_-;[Red]\-* #,##0.000,,_-;_-* &quot;-&quot;??_-;&quot;ใช้ตัวเลขเท่านั้น&quot;"/>
    </dxf>
    <dxf>
      <numFmt numFmtId="194" formatCode="#,##0.000,,_-;[Red]\-* #,##0.000,,_-;_-* &quot;-&quot;??_-;&quot;ใช้ตัวเลขเท่านั้น&quot;"/>
    </dxf>
    <dxf>
      <numFmt numFmtId="194" formatCode="#,##0.000,,_-;[Red]\-* #,##0.000,,_-;_-* &quot;-&quot;??_-;&quot;ใช้ตัวเลขเท่านั้น&quot;"/>
    </dxf>
    <dxf>
      <numFmt numFmtId="194" formatCode="#,##0.000,,_-;[Red]\-* #,##0.000,,_-;_-* &quot;-&quot;??_-;&quot;ใช้ตัวเลขเท่านั้น&quot;"/>
    </dxf>
    <dxf>
      <numFmt numFmtId="194" formatCode="#,##0.000,,_-;[Red]\-* #,##0.000,,_-;_-* &quot;-&quot;??_-;&quot;ใช้ตัวเลขเท่านั้น&quot;"/>
    </dxf>
    <dxf>
      <numFmt numFmtId="194" formatCode="#,##0.000,,_-;[Red]\-* #,##0.000,,_-;_-* &quot;-&quot;??_-;&quot;ใช้ตัวเลขเท่านั้น&quot;"/>
    </dxf>
    <dxf>
      <numFmt numFmtId="194" formatCode="#,##0.000,,_-;[Red]\-* #,##0.000,,_-;_-* &quot;-&quot;??_-;&quot;ใช้ตัวเลขเท่านั้น&quot;"/>
    </dxf>
    <dxf>
      <numFmt numFmtId="194" formatCode="#,##0.000,,_-;[Red]\-* #,##0.000,,_-;_-* &quot;-&quot;??_-;&quot;ใช้ตัวเลขเท่านั้น&quot;"/>
    </dxf>
    <dxf>
      <numFmt numFmtId="194" formatCode="#,##0.000,,_-;[Red]\-* #,##0.000,,_-;_-* &quot;-&quot;??_-;&quot;ใช้ตัวเลขเท่านั้น&quot;"/>
    </dxf>
    <dxf>
      <numFmt numFmtId="194" formatCode="#,##0.000,,_-;[Red]\-* #,##0.000,,_-;_-* &quot;-&quot;??_-;&quot;ใช้ตัวเลขเท่านั้น&quot;"/>
    </dxf>
    <dxf>
      <numFmt numFmtId="194" formatCode="#,##0.000,,_-;[Red]\-* #,##0.000,,_-;_-* &quot;-&quot;??_-;&quot;ใช้ตัวเลขเท่านั้น&quot;"/>
    </dxf>
    <dxf>
      <numFmt numFmtId="194" formatCode="#,##0.000,,_-;[Red]\-* #,##0.000,,_-;_-* &quot;-&quot;??_-;&quot;ใช้ตัวเลขเท่านั้น&quot;"/>
    </dxf>
    <dxf>
      <numFmt numFmtId="194" formatCode="#,##0.000,,_-;[Red]\-* #,##0.000,,_-;_-* &quot;-&quot;??_-;&quot;ใช้ตัวเลขเท่านั้น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0</xdr:row>
          <xdr:rowOff>0</xdr:rowOff>
        </xdr:from>
        <xdr:to>
          <xdr:col>19</xdr:col>
          <xdr:colOff>904875</xdr:colOff>
          <xdr:row>1</xdr:row>
          <xdr:rowOff>28575</xdr:rowOff>
        </xdr:to>
        <xdr:sp macro="" textlink="">
          <xdr:nvSpPr>
            <xdr:cNvPr id="4097" name="CommandButton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9.1.6/Users/274544/Downloads/&#3649;&#3610;&#3610;&#3615;&#3629;&#3619;&#3660;&#3617;&#3591;&#3610;&#3631;&#3611;&#3637;%206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EA\&#3648;&#3617;&#3618;&#3660;\from2554\Form%20&#3591;&#3610;&#3607;&#3635;&#3585;&#3634;&#3619;54\My%20Documents\&#3619;&#3627;&#3633;&#3626;&#3610;&#3633;&#3597;&#3594;&#3637;&#3651;&#3627;&#3617;&#3656;ER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00\c\My%20Documents\mark\&#3591;&#3611;&#3617;.49\&#3591;&#3611;&#3617;.49_base%20on%20&#3626;&#3588;&#3619;5&#3617;&#3588;473_3\Fp96_test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00\c\My%20Documents\mark\&#3591;&#3611;&#3617;.49\&#3591;&#3611;&#3617;.49_base%20on%20&#3626;&#3588;&#3619;5&#3617;&#3588;473_3\Support_tes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ate"/>
      <sheetName val="R001_รายได้"/>
      <sheetName val="E001_ค่าใช้จ่าย"/>
    </sheetNames>
    <sheetDataSet>
      <sheetData sheetId="0" refreshError="1">
        <row r="1">
          <cell r="O1" t="str">
            <v>BR</v>
          </cell>
        </row>
        <row r="2">
          <cell r="C2">
            <v>2565</v>
          </cell>
          <cell r="O2" t="str">
            <v xml:space="preserve">เขต: </v>
          </cell>
          <cell r="P2" t="str">
            <v xml:space="preserve"> - </v>
          </cell>
          <cell r="S2" t="str">
            <v>MB</v>
          </cell>
        </row>
        <row r="4">
          <cell r="B4" t="str">
            <v>เขต</v>
          </cell>
          <cell r="O4" t="str">
            <v>กฟน.1</v>
          </cell>
          <cell r="P4" t="str">
            <v>กฟน.2</v>
          </cell>
          <cell r="Q4" t="str">
            <v>กฟน.3</v>
          </cell>
          <cell r="R4" t="str">
            <v>กฟฉ.1</v>
          </cell>
          <cell r="S4" t="str">
            <v>กฟฉ.2</v>
          </cell>
          <cell r="T4" t="str">
            <v>กฟฉ.3</v>
          </cell>
          <cell r="U4" t="str">
            <v>กฟก.1</v>
          </cell>
          <cell r="V4" t="str">
            <v>กฟก.2</v>
          </cell>
          <cell r="W4" t="str">
            <v>กฟก.3</v>
          </cell>
          <cell r="X4" t="str">
            <v>กฟต.1</v>
          </cell>
          <cell r="Y4" t="str">
            <v>กฟต.2</v>
          </cell>
          <cell r="Z4" t="str">
            <v>กฟต.3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2-34-567-8"/>
      <sheetName val="Sheet3"/>
      <sheetName val="Sheet1"/>
      <sheetName val="Sheet2"/>
      <sheetName val="Description"/>
      <sheetName val="Sheet1 (2)"/>
      <sheetName val="Sheet1 (3)"/>
      <sheetName val="Sheet1 (4)"/>
      <sheetName val="Sheet1_(2)"/>
      <sheetName val="Sheet1_(3)"/>
      <sheetName val="Sheet1_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Assumption"/>
      <sheetName val="Income"/>
      <sheetName val="Balance (2)"/>
      <sheetName val="Cash Flow"/>
      <sheetName val="New Cash-Flow"/>
      <sheetName val="Assum_แปรรูป"/>
      <sheetName val="High Light"/>
      <sheetName val="Ratio"/>
      <sheetName val="Fund Flow"/>
      <sheetName val="High Light _P"/>
      <sheetName val="Income_p"/>
      <sheetName val="Balance _P"/>
      <sheetName val="Cash Flow_p"/>
      <sheetName val="New Cash-Flow_p"/>
      <sheetName val="Ratio_p"/>
      <sheetName val="Fund Flow_p"/>
      <sheetName val="กำลังเงินลงทุน"/>
      <sheetName val="สรุป_TRIS"/>
      <sheetName val="คำนวณTRIS"/>
      <sheetName val="Income (D&amp;R)"/>
      <sheetName val="Balance (D&amp;R)"/>
      <sheetName val="New Cash-Flow (D&amp;R)"/>
      <sheetName val="detail b&amp;S"/>
      <sheetName val="High Light _P (2)"/>
      <sheetName val="Module1"/>
      <sheetName val="Balance_(2)"/>
      <sheetName val="Cash_Flow"/>
      <sheetName val="New_Cash-Flow"/>
      <sheetName val="High_Light"/>
      <sheetName val="Fund_Flow"/>
      <sheetName val="High_Light__P"/>
      <sheetName val="Balance__P"/>
      <sheetName val="Cash_Flow_p"/>
      <sheetName val="New_Cash-Flow_p"/>
      <sheetName val="Fund_Flow_p"/>
      <sheetName val="Income_(D&amp;R)"/>
      <sheetName val="Balance_(D&amp;R)"/>
      <sheetName val="New_Cash-Flow_(D&amp;R)"/>
      <sheetName val="detail_b&amp;S"/>
      <sheetName val="High_Light__P_(2)"/>
      <sheetName val="Description"/>
      <sheetName val="High Light _P4U_x001f__x0000_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&amp;L"/>
      <sheetName val="General Data"/>
      <sheetName val="Inventory"/>
      <sheetName val="Capital Exp"/>
      <sheetName val="Loan"/>
      <sheetName val="Lo_Plan(cash_0_2000)"/>
      <sheetName val="B&amp;S(A)"/>
      <sheetName val="B&amp;S(B)"/>
      <sheetName val="CPI-X"/>
      <sheetName val="คชจ.แปลงสภาพ9ก.พ."/>
      <sheetName val="รายละเอียดพัสดุ"/>
      <sheetName val="Lo_Plan (loan plan)"/>
      <sheetName val="PPE&amp;INV"/>
      <sheetName val="47_ปฏิทิน_งปม49"/>
      <sheetName val="Module Dep."/>
      <sheetName val="General_Data"/>
      <sheetName val="Capital_Exp"/>
      <sheetName val="คชจ_แปลงสภาพ9ก_พ_"/>
      <sheetName val="Lo_Plan_(loan_plan)"/>
      <sheetName val="Module_Dep_"/>
      <sheetName val="Inco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03_Rate"/>
  <dimension ref="A1:R108"/>
  <sheetViews>
    <sheetView showGridLines="0" zoomScaleNormal="100" workbookViewId="0">
      <pane ySplit="1" topLeftCell="A12" activePane="bottomLeft" state="frozen"/>
      <selection activeCell="D18" sqref="D18"/>
      <selection pane="bottomLeft" activeCell="T12" sqref="T12:T13"/>
    </sheetView>
  </sheetViews>
  <sheetFormatPr defaultColWidth="9" defaultRowHeight="21.75" x14ac:dyDescent="0.5"/>
  <cols>
    <col min="1" max="1" width="11.25" style="142" customWidth="1"/>
    <col min="2" max="2" width="34.625" style="139" customWidth="1"/>
    <col min="3" max="3" width="6.625" style="153" customWidth="1"/>
    <col min="4" max="4" width="16.375" style="153" bestFit="1" customWidth="1"/>
    <col min="5" max="5" width="15.25" style="153" bestFit="1" customWidth="1"/>
    <col min="6" max="6" width="9" style="139"/>
    <col min="7" max="7" width="2.25" style="172" customWidth="1"/>
    <col min="8" max="8" width="27.25" style="139" hidden="1" customWidth="1"/>
    <col min="9" max="9" width="21.375" style="139" hidden="1" customWidth="1"/>
    <col min="10" max="10" width="3.25" style="139" hidden="1" customWidth="1"/>
    <col min="11" max="11" width="19.875" style="139" hidden="1" customWidth="1"/>
    <col min="12" max="12" width="33.75" style="139" hidden="1" customWidth="1"/>
    <col min="13" max="13" width="20.25" style="139" hidden="1" customWidth="1"/>
    <col min="14" max="14" width="21.125" style="139" hidden="1" customWidth="1"/>
    <col min="15" max="15" width="23.375" style="139" hidden="1" customWidth="1"/>
    <col min="16" max="16" width="21.125" style="139" hidden="1" customWidth="1"/>
    <col min="17" max="17" width="19.375" style="139" hidden="1" customWidth="1"/>
    <col min="18" max="18" width="21.375" style="139" hidden="1" customWidth="1"/>
    <col min="19" max="19" width="3.625" style="139" bestFit="1" customWidth="1"/>
    <col min="20" max="20" width="28.375" style="139" bestFit="1" customWidth="1"/>
    <col min="21" max="21" width="17.125" style="139" bestFit="1" customWidth="1"/>
    <col min="22" max="22" width="8.25" style="139" bestFit="1" customWidth="1"/>
    <col min="23" max="16384" width="9" style="139"/>
  </cols>
  <sheetData>
    <row r="1" spans="1:5" x14ac:dyDescent="0.5">
      <c r="A1" s="150" t="s">
        <v>13</v>
      </c>
      <c r="B1" s="150" t="s">
        <v>14</v>
      </c>
      <c r="C1" s="151"/>
      <c r="D1" s="151"/>
      <c r="E1" s="151" t="s">
        <v>452</v>
      </c>
    </row>
    <row r="2" spans="1:5" x14ac:dyDescent="0.5">
      <c r="A2" s="142">
        <v>52010070</v>
      </c>
      <c r="B2" s="139" t="s">
        <v>453</v>
      </c>
      <c r="C2" s="152" t="s">
        <v>454</v>
      </c>
      <c r="E2" s="154">
        <v>27000</v>
      </c>
    </row>
    <row r="3" spans="1:5" x14ac:dyDescent="0.5">
      <c r="A3" s="142">
        <v>52011020</v>
      </c>
      <c r="B3" s="139" t="s">
        <v>50</v>
      </c>
      <c r="C3" s="152" t="s">
        <v>455</v>
      </c>
      <c r="E3" s="155">
        <v>0.105</v>
      </c>
    </row>
    <row r="4" spans="1:5" x14ac:dyDescent="0.5">
      <c r="A4" s="142">
        <v>52012010</v>
      </c>
      <c r="B4" s="139" t="s">
        <v>52</v>
      </c>
      <c r="C4" s="139" t="s">
        <v>456</v>
      </c>
      <c r="E4" s="154">
        <v>1900</v>
      </c>
    </row>
    <row r="5" spans="1:5" x14ac:dyDescent="0.5">
      <c r="A5" s="142">
        <v>52012060</v>
      </c>
      <c r="B5" s="139" t="s">
        <v>57</v>
      </c>
      <c r="C5" s="139" t="s">
        <v>456</v>
      </c>
      <c r="E5" s="154">
        <v>400</v>
      </c>
    </row>
    <row r="6" spans="1:5" x14ac:dyDescent="0.5">
      <c r="B6" s="156" t="s">
        <v>457</v>
      </c>
      <c r="C6" s="139"/>
      <c r="E6" s="157"/>
    </row>
    <row r="7" spans="1:5" x14ac:dyDescent="0.5">
      <c r="A7" s="158" t="s">
        <v>427</v>
      </c>
      <c r="B7" s="139" t="s">
        <v>458</v>
      </c>
      <c r="C7" s="139" t="s">
        <v>459</v>
      </c>
      <c r="E7" s="157"/>
    </row>
    <row r="8" spans="1:5" x14ac:dyDescent="0.5">
      <c r="A8" s="158" t="s">
        <v>428</v>
      </c>
      <c r="B8" s="139" t="s">
        <v>460</v>
      </c>
      <c r="C8" s="139" t="s">
        <v>461</v>
      </c>
      <c r="E8" s="157"/>
    </row>
    <row r="9" spans="1:5" x14ac:dyDescent="0.5">
      <c r="A9" s="158" t="s">
        <v>429</v>
      </c>
      <c r="B9" s="139" t="s">
        <v>462</v>
      </c>
      <c r="C9" s="139" t="s">
        <v>463</v>
      </c>
      <c r="E9" s="157"/>
    </row>
    <row r="10" spans="1:5" x14ac:dyDescent="0.5">
      <c r="A10" s="158" t="s">
        <v>432</v>
      </c>
      <c r="B10" s="139" t="s">
        <v>464</v>
      </c>
      <c r="C10" s="139" t="s">
        <v>465</v>
      </c>
      <c r="E10" s="157"/>
    </row>
    <row r="11" spans="1:5" x14ac:dyDescent="0.5">
      <c r="C11" s="139"/>
      <c r="E11" s="157"/>
    </row>
    <row r="12" spans="1:5" x14ac:dyDescent="0.5">
      <c r="A12" s="142">
        <v>52012070</v>
      </c>
      <c r="B12" s="139" t="s">
        <v>58</v>
      </c>
      <c r="C12" s="139" t="s">
        <v>454</v>
      </c>
      <c r="E12" s="153" t="s">
        <v>466</v>
      </c>
    </row>
    <row r="13" spans="1:5" x14ac:dyDescent="0.5">
      <c r="C13" s="139"/>
    </row>
    <row r="14" spans="1:5" x14ac:dyDescent="0.5">
      <c r="B14" s="159" t="s">
        <v>467</v>
      </c>
      <c r="C14" s="160"/>
      <c r="D14" s="161"/>
      <c r="E14" s="162"/>
    </row>
    <row r="15" spans="1:5" x14ac:dyDescent="0.5">
      <c r="B15" s="143" t="s">
        <v>468</v>
      </c>
      <c r="C15" s="163"/>
      <c r="D15" s="164"/>
      <c r="E15" s="165">
        <v>2000</v>
      </c>
    </row>
    <row r="16" spans="1:5" x14ac:dyDescent="0.5">
      <c r="B16" s="147" t="s">
        <v>469</v>
      </c>
      <c r="C16" s="148"/>
      <c r="D16" s="166"/>
      <c r="E16" s="167">
        <v>1000</v>
      </c>
    </row>
    <row r="17" spans="1:18" x14ac:dyDescent="0.5">
      <c r="B17" s="168" t="s">
        <v>470</v>
      </c>
      <c r="C17" s="169"/>
      <c r="D17" s="170"/>
      <c r="E17" s="171">
        <v>1000</v>
      </c>
    </row>
    <row r="19" spans="1:18" x14ac:dyDescent="0.5">
      <c r="A19" s="142">
        <v>52020030</v>
      </c>
      <c r="B19" s="152" t="s">
        <v>68</v>
      </c>
      <c r="C19" s="173" t="s">
        <v>454</v>
      </c>
      <c r="E19" s="153" t="s">
        <v>471</v>
      </c>
    </row>
    <row r="21" spans="1:18" x14ac:dyDescent="0.5">
      <c r="A21" s="144"/>
      <c r="B21" s="174" t="s">
        <v>430</v>
      </c>
      <c r="C21" s="175" t="s">
        <v>472</v>
      </c>
      <c r="D21" s="175" t="s">
        <v>473</v>
      </c>
      <c r="E21" s="175" t="s">
        <v>474</v>
      </c>
      <c r="H21" s="176" t="s">
        <v>430</v>
      </c>
      <c r="I21" s="177" t="s">
        <v>475</v>
      </c>
    </row>
    <row r="22" spans="1:18" x14ac:dyDescent="0.5">
      <c r="A22" s="178"/>
      <c r="B22" s="179"/>
      <c r="C22" s="180" t="s">
        <v>476</v>
      </c>
      <c r="D22" s="180" t="s">
        <v>477</v>
      </c>
      <c r="E22" s="180" t="s">
        <v>478</v>
      </c>
      <c r="H22" s="143" t="s">
        <v>479</v>
      </c>
      <c r="I22" s="143" t="s">
        <v>480</v>
      </c>
      <c r="J22" s="181" t="s">
        <v>476</v>
      </c>
      <c r="K22" s="143" t="s">
        <v>481</v>
      </c>
    </row>
    <row r="23" spans="1:18" x14ac:dyDescent="0.5">
      <c r="A23" s="182" t="s">
        <v>482</v>
      </c>
      <c r="B23" s="183" t="s">
        <v>483</v>
      </c>
      <c r="C23" s="184">
        <v>5800</v>
      </c>
      <c r="D23" s="184">
        <v>13600</v>
      </c>
      <c r="E23" s="184">
        <v>4800</v>
      </c>
      <c r="H23" s="147" t="s">
        <v>484</v>
      </c>
      <c r="I23" s="147" t="s">
        <v>485</v>
      </c>
      <c r="J23" s="185" t="s">
        <v>477</v>
      </c>
      <c r="K23" s="147" t="s">
        <v>481</v>
      </c>
    </row>
    <row r="24" spans="1:18" x14ac:dyDescent="0.5">
      <c r="A24" s="182" t="s">
        <v>482</v>
      </c>
      <c r="B24" s="183" t="s">
        <v>486</v>
      </c>
      <c r="C24" s="184">
        <v>4000</v>
      </c>
      <c r="D24" s="184">
        <v>13200</v>
      </c>
      <c r="E24" s="184">
        <v>4200</v>
      </c>
      <c r="H24" s="147" t="s">
        <v>487</v>
      </c>
      <c r="I24" s="168" t="s">
        <v>488</v>
      </c>
      <c r="J24" s="186" t="s">
        <v>478</v>
      </c>
      <c r="K24" s="168" t="s">
        <v>481</v>
      </c>
    </row>
    <row r="25" spans="1:18" x14ac:dyDescent="0.5">
      <c r="A25" s="182" t="s">
        <v>482</v>
      </c>
      <c r="B25" s="183" t="s">
        <v>489</v>
      </c>
      <c r="C25" s="184">
        <v>4800</v>
      </c>
      <c r="D25" s="184">
        <v>15800</v>
      </c>
      <c r="E25" s="184">
        <v>3300</v>
      </c>
      <c r="H25" s="147" t="s">
        <v>490</v>
      </c>
      <c r="I25" s="187"/>
    </row>
    <row r="26" spans="1:18" x14ac:dyDescent="0.5">
      <c r="A26" s="182" t="s">
        <v>482</v>
      </c>
      <c r="B26" s="183" t="s">
        <v>491</v>
      </c>
      <c r="C26" s="184">
        <v>4800</v>
      </c>
      <c r="D26" s="188">
        <v>16200</v>
      </c>
      <c r="E26" s="188">
        <v>3200</v>
      </c>
      <c r="H26" s="147" t="s">
        <v>492</v>
      </c>
      <c r="I26" s="177" t="s">
        <v>493</v>
      </c>
    </row>
    <row r="27" spans="1:18" x14ac:dyDescent="0.5">
      <c r="A27" s="182" t="s">
        <v>494</v>
      </c>
      <c r="B27" s="147" t="s">
        <v>495</v>
      </c>
      <c r="C27" s="189">
        <v>4800</v>
      </c>
      <c r="D27" s="320" t="s">
        <v>496</v>
      </c>
      <c r="E27" s="321"/>
      <c r="H27" s="147" t="s">
        <v>497</v>
      </c>
      <c r="I27" s="143" t="s">
        <v>498</v>
      </c>
      <c r="J27" s="190" t="s">
        <v>499</v>
      </c>
      <c r="K27" s="146" t="s">
        <v>481</v>
      </c>
    </row>
    <row r="28" spans="1:18" x14ac:dyDescent="0.5">
      <c r="A28" s="182" t="s">
        <v>500</v>
      </c>
      <c r="B28" s="147" t="s">
        <v>501</v>
      </c>
      <c r="C28" s="189" t="s">
        <v>502</v>
      </c>
      <c r="D28" s="320" t="s">
        <v>496</v>
      </c>
      <c r="E28" s="321"/>
      <c r="H28" s="147" t="s">
        <v>503</v>
      </c>
      <c r="I28" s="147" t="s">
        <v>504</v>
      </c>
      <c r="J28" s="190" t="s">
        <v>505</v>
      </c>
      <c r="K28" s="191" t="s">
        <v>506</v>
      </c>
      <c r="L28" s="192" t="s">
        <v>507</v>
      </c>
      <c r="M28" s="192" t="s">
        <v>508</v>
      </c>
      <c r="N28" s="192" t="s">
        <v>509</v>
      </c>
      <c r="O28" s="192" t="s">
        <v>510</v>
      </c>
      <c r="P28" s="192" t="s">
        <v>511</v>
      </c>
      <c r="Q28" s="192" t="s">
        <v>512</v>
      </c>
      <c r="R28" s="193" t="s">
        <v>513</v>
      </c>
    </row>
    <row r="29" spans="1:18" x14ac:dyDescent="0.5">
      <c r="A29" s="182" t="s">
        <v>514</v>
      </c>
      <c r="B29" s="147" t="s">
        <v>515</v>
      </c>
      <c r="C29" s="189">
        <v>13700</v>
      </c>
      <c r="D29" s="194" t="s">
        <v>502</v>
      </c>
      <c r="E29" s="194" t="s">
        <v>502</v>
      </c>
      <c r="H29" s="168" t="s">
        <v>516</v>
      </c>
      <c r="I29" s="168" t="s">
        <v>517</v>
      </c>
      <c r="J29" s="190" t="s">
        <v>518</v>
      </c>
      <c r="K29" s="191" t="s">
        <v>506</v>
      </c>
      <c r="L29" s="192" t="s">
        <v>507</v>
      </c>
      <c r="M29" s="192" t="s">
        <v>508</v>
      </c>
      <c r="N29" s="192" t="s">
        <v>509</v>
      </c>
      <c r="O29" s="192" t="s">
        <v>510</v>
      </c>
      <c r="P29" s="192" t="s">
        <v>511</v>
      </c>
      <c r="Q29" s="192" t="s">
        <v>512</v>
      </c>
      <c r="R29" s="193" t="s">
        <v>513</v>
      </c>
    </row>
    <row r="30" spans="1:18" x14ac:dyDescent="0.5">
      <c r="A30" s="195" t="s">
        <v>519</v>
      </c>
      <c r="B30" s="168" t="s">
        <v>520</v>
      </c>
      <c r="C30" s="196">
        <v>25000</v>
      </c>
      <c r="D30" s="320" t="s">
        <v>521</v>
      </c>
      <c r="E30" s="321"/>
      <c r="I30" s="187"/>
      <c r="J30" s="187"/>
      <c r="K30" s="187"/>
      <c r="L30" s="187"/>
      <c r="M30" s="187"/>
      <c r="N30" s="187"/>
      <c r="O30" s="187"/>
      <c r="P30" s="187"/>
      <c r="Q30" s="187"/>
      <c r="R30" s="187"/>
    </row>
    <row r="31" spans="1:18" x14ac:dyDescent="0.5">
      <c r="I31" s="187"/>
    </row>
    <row r="32" spans="1:18" x14ac:dyDescent="0.5">
      <c r="A32" s="197"/>
      <c r="B32" s="198" t="s">
        <v>522</v>
      </c>
      <c r="C32" s="161"/>
      <c r="D32" s="194" t="s">
        <v>473</v>
      </c>
      <c r="E32" s="194" t="s">
        <v>474</v>
      </c>
      <c r="I32" s="177" t="s">
        <v>523</v>
      </c>
    </row>
    <row r="33" spans="1:18" x14ac:dyDescent="0.5">
      <c r="A33" s="144"/>
      <c r="B33" s="199"/>
      <c r="C33" s="200"/>
      <c r="D33" s="201" t="s">
        <v>505</v>
      </c>
      <c r="E33" s="201" t="s">
        <v>518</v>
      </c>
      <c r="I33" s="146" t="s">
        <v>524</v>
      </c>
      <c r="J33" s="202" t="s">
        <v>525</v>
      </c>
      <c r="K33" s="191" t="s">
        <v>526</v>
      </c>
      <c r="L33" s="192" t="s">
        <v>527</v>
      </c>
      <c r="M33" s="192" t="s">
        <v>528</v>
      </c>
      <c r="N33" s="192" t="s">
        <v>529</v>
      </c>
      <c r="O33" s="192" t="s">
        <v>530</v>
      </c>
      <c r="P33" s="192" t="s">
        <v>531</v>
      </c>
      <c r="Q33" s="192" t="s">
        <v>532</v>
      </c>
      <c r="R33" s="193" t="s">
        <v>533</v>
      </c>
    </row>
    <row r="34" spans="1:18" x14ac:dyDescent="0.5">
      <c r="A34" s="149" t="s">
        <v>494</v>
      </c>
      <c r="B34" s="203" t="s">
        <v>506</v>
      </c>
      <c r="C34" s="204"/>
      <c r="D34" s="205">
        <v>16500</v>
      </c>
      <c r="E34" s="205">
        <v>3400</v>
      </c>
    </row>
    <row r="35" spans="1:18" x14ac:dyDescent="0.5">
      <c r="A35" s="149" t="s">
        <v>494</v>
      </c>
      <c r="B35" s="203" t="s">
        <v>507</v>
      </c>
      <c r="C35" s="204"/>
      <c r="D35" s="205">
        <v>19900</v>
      </c>
      <c r="E35" s="205">
        <v>5100</v>
      </c>
      <c r="I35" s="177" t="s">
        <v>534</v>
      </c>
    </row>
    <row r="36" spans="1:18" x14ac:dyDescent="0.5">
      <c r="A36" s="149" t="s">
        <v>494</v>
      </c>
      <c r="B36" s="203" t="s">
        <v>508</v>
      </c>
      <c r="C36" s="204"/>
      <c r="D36" s="205">
        <v>20000</v>
      </c>
      <c r="E36" s="205">
        <v>3600</v>
      </c>
      <c r="I36" s="146" t="s">
        <v>535</v>
      </c>
      <c r="J36" s="202" t="s">
        <v>536</v>
      </c>
      <c r="K36" s="146" t="s">
        <v>481</v>
      </c>
      <c r="M36" s="187"/>
    </row>
    <row r="37" spans="1:18" x14ac:dyDescent="0.5">
      <c r="A37" s="149" t="s">
        <v>494</v>
      </c>
      <c r="B37" s="203" t="s">
        <v>509</v>
      </c>
      <c r="C37" s="204"/>
      <c r="D37" s="205">
        <v>21000</v>
      </c>
      <c r="E37" s="205">
        <v>5000</v>
      </c>
      <c r="M37" s="187"/>
    </row>
    <row r="38" spans="1:18" x14ac:dyDescent="0.5">
      <c r="A38" s="149" t="s">
        <v>494</v>
      </c>
      <c r="B38" s="203" t="s">
        <v>510</v>
      </c>
      <c r="C38" s="204"/>
      <c r="D38" s="205">
        <v>24400</v>
      </c>
      <c r="E38" s="205">
        <v>7200</v>
      </c>
      <c r="I38" s="177" t="s">
        <v>537</v>
      </c>
      <c r="M38" s="187"/>
    </row>
    <row r="39" spans="1:18" x14ac:dyDescent="0.5">
      <c r="A39" s="149" t="s">
        <v>494</v>
      </c>
      <c r="B39" s="203" t="s">
        <v>511</v>
      </c>
      <c r="C39" s="204"/>
      <c r="D39" s="205">
        <v>21100</v>
      </c>
      <c r="E39" s="205">
        <v>5000</v>
      </c>
      <c r="I39" s="147" t="s">
        <v>538</v>
      </c>
      <c r="J39" s="202" t="s">
        <v>539</v>
      </c>
      <c r="K39" s="146" t="s">
        <v>481</v>
      </c>
      <c r="M39" s="187"/>
    </row>
    <row r="40" spans="1:18" x14ac:dyDescent="0.5">
      <c r="A40" s="149" t="s">
        <v>494</v>
      </c>
      <c r="B40" s="203" t="s">
        <v>512</v>
      </c>
      <c r="C40" s="204"/>
      <c r="D40" s="205">
        <v>19900</v>
      </c>
      <c r="E40" s="205">
        <v>5100</v>
      </c>
      <c r="I40" s="168" t="s">
        <v>540</v>
      </c>
      <c r="J40" s="202" t="s">
        <v>541</v>
      </c>
      <c r="K40" s="146" t="s">
        <v>481</v>
      </c>
      <c r="M40" s="187"/>
    </row>
    <row r="41" spans="1:18" x14ac:dyDescent="0.5">
      <c r="A41" s="206" t="s">
        <v>494</v>
      </c>
      <c r="B41" s="207" t="s">
        <v>513</v>
      </c>
      <c r="C41" s="208"/>
      <c r="D41" s="209">
        <v>24400</v>
      </c>
      <c r="E41" s="209">
        <v>7200</v>
      </c>
      <c r="M41" s="187"/>
    </row>
    <row r="42" spans="1:18" x14ac:dyDescent="0.5">
      <c r="M42" s="187"/>
    </row>
    <row r="43" spans="1:18" x14ac:dyDescent="0.5">
      <c r="A43" s="197"/>
      <c r="B43" s="198" t="s">
        <v>542</v>
      </c>
      <c r="C43" s="162"/>
      <c r="D43" s="194" t="s">
        <v>543</v>
      </c>
      <c r="M43" s="187"/>
    </row>
    <row r="44" spans="1:18" x14ac:dyDescent="0.5">
      <c r="A44" s="144"/>
      <c r="B44" s="210"/>
      <c r="C44" s="211"/>
      <c r="D44" s="212" t="s">
        <v>525</v>
      </c>
    </row>
    <row r="45" spans="1:18" x14ac:dyDescent="0.5">
      <c r="A45" s="149" t="s">
        <v>500</v>
      </c>
      <c r="B45" s="213" t="s">
        <v>526</v>
      </c>
      <c r="C45" s="214"/>
      <c r="D45" s="215">
        <v>30000</v>
      </c>
    </row>
    <row r="46" spans="1:18" x14ac:dyDescent="0.5">
      <c r="A46" s="149" t="s">
        <v>500</v>
      </c>
      <c r="B46" s="213" t="s">
        <v>527</v>
      </c>
      <c r="C46" s="214"/>
      <c r="D46" s="215">
        <v>30000</v>
      </c>
    </row>
    <row r="47" spans="1:18" x14ac:dyDescent="0.5">
      <c r="A47" s="149" t="s">
        <v>500</v>
      </c>
      <c r="B47" s="213" t="s">
        <v>528</v>
      </c>
      <c r="C47" s="214"/>
      <c r="D47" s="215">
        <v>30000</v>
      </c>
    </row>
    <row r="48" spans="1:18" x14ac:dyDescent="0.5">
      <c r="A48" s="149" t="s">
        <v>500</v>
      </c>
      <c r="B48" s="213" t="s">
        <v>529</v>
      </c>
      <c r="C48" s="214"/>
      <c r="D48" s="215">
        <v>25000</v>
      </c>
    </row>
    <row r="49" spans="1:11" x14ac:dyDescent="0.5">
      <c r="A49" s="149" t="s">
        <v>500</v>
      </c>
      <c r="B49" s="213" t="s">
        <v>530</v>
      </c>
      <c r="C49" s="214"/>
      <c r="D49" s="215">
        <v>25000</v>
      </c>
    </row>
    <row r="50" spans="1:11" x14ac:dyDescent="0.5">
      <c r="A50" s="149" t="s">
        <v>500</v>
      </c>
      <c r="B50" s="213" t="s">
        <v>531</v>
      </c>
      <c r="C50" s="214"/>
      <c r="D50" s="215">
        <v>25000</v>
      </c>
    </row>
    <row r="51" spans="1:11" x14ac:dyDescent="0.5">
      <c r="A51" s="149" t="s">
        <v>500</v>
      </c>
      <c r="B51" s="213" t="s">
        <v>532</v>
      </c>
      <c r="C51" s="214"/>
      <c r="D51" s="215">
        <v>25000</v>
      </c>
    </row>
    <row r="52" spans="1:11" x14ac:dyDescent="0.5">
      <c r="A52" s="206" t="s">
        <v>500</v>
      </c>
      <c r="B52" s="216" t="s">
        <v>533</v>
      </c>
      <c r="C52" s="217"/>
      <c r="D52" s="218">
        <v>25000</v>
      </c>
    </row>
    <row r="54" spans="1:11" x14ac:dyDescent="0.5">
      <c r="A54" s="142">
        <v>52020040</v>
      </c>
      <c r="B54" s="139" t="s">
        <v>69</v>
      </c>
      <c r="C54" s="139"/>
      <c r="D54" s="139" t="s">
        <v>456</v>
      </c>
      <c r="E54" s="154">
        <v>500</v>
      </c>
    </row>
    <row r="55" spans="1:11" x14ac:dyDescent="0.5">
      <c r="A55" s="142">
        <v>52021010</v>
      </c>
      <c r="B55" s="139" t="s">
        <v>72</v>
      </c>
      <c r="C55" s="139"/>
      <c r="D55" s="139" t="s">
        <v>454</v>
      </c>
      <c r="E55" s="154">
        <v>18600</v>
      </c>
    </row>
    <row r="56" spans="1:11" x14ac:dyDescent="0.5">
      <c r="A56" s="142">
        <v>52021020</v>
      </c>
      <c r="B56" s="139" t="s">
        <v>73</v>
      </c>
      <c r="C56" s="139"/>
      <c r="D56" s="139" t="s">
        <v>454</v>
      </c>
      <c r="E56" s="154">
        <v>19000</v>
      </c>
    </row>
    <row r="57" spans="1:11" x14ac:dyDescent="0.5">
      <c r="A57" s="142">
        <v>52022020</v>
      </c>
      <c r="B57" s="139" t="s">
        <v>76</v>
      </c>
      <c r="C57" s="139"/>
      <c r="D57" s="139" t="s">
        <v>544</v>
      </c>
      <c r="E57" s="153" t="s">
        <v>466</v>
      </c>
    </row>
    <row r="58" spans="1:11" x14ac:dyDescent="0.5">
      <c r="A58" s="142">
        <v>52022030</v>
      </c>
      <c r="B58" s="139" t="s">
        <v>77</v>
      </c>
      <c r="C58" s="139"/>
      <c r="D58" s="139" t="s">
        <v>545</v>
      </c>
      <c r="E58" s="153" t="s">
        <v>466</v>
      </c>
    </row>
    <row r="59" spans="1:11" x14ac:dyDescent="0.5">
      <c r="C59" s="139"/>
      <c r="H59" s="140" t="s">
        <v>546</v>
      </c>
    </row>
    <row r="60" spans="1:11" x14ac:dyDescent="0.5">
      <c r="B60" s="197" t="s">
        <v>430</v>
      </c>
      <c r="C60" s="162"/>
      <c r="D60" s="194" t="s">
        <v>547</v>
      </c>
      <c r="E60" s="194" t="s">
        <v>548</v>
      </c>
      <c r="H60" s="144" t="s">
        <v>549</v>
      </c>
      <c r="I60" s="219" t="s">
        <v>430</v>
      </c>
      <c r="J60" s="145" t="s">
        <v>547</v>
      </c>
      <c r="K60" s="220" t="s">
        <v>548</v>
      </c>
    </row>
    <row r="61" spans="1:11" x14ac:dyDescent="0.5">
      <c r="B61" s="221" t="s">
        <v>550</v>
      </c>
      <c r="C61" s="222"/>
      <c r="D61" s="223">
        <v>255</v>
      </c>
      <c r="E61" s="223">
        <v>445</v>
      </c>
      <c r="H61" s="149">
        <v>1</v>
      </c>
      <c r="I61" s="224" t="s">
        <v>550</v>
      </c>
      <c r="J61" s="225">
        <v>255</v>
      </c>
      <c r="K61" s="226">
        <v>445</v>
      </c>
    </row>
    <row r="62" spans="1:11" x14ac:dyDescent="0.5">
      <c r="B62" s="227" t="s">
        <v>551</v>
      </c>
      <c r="C62" s="228"/>
      <c r="D62" s="229">
        <v>255</v>
      </c>
      <c r="E62" s="229">
        <v>500</v>
      </c>
      <c r="H62" s="149">
        <v>4</v>
      </c>
      <c r="I62" s="230" t="s">
        <v>551</v>
      </c>
      <c r="J62" s="225">
        <v>255</v>
      </c>
      <c r="K62" s="226">
        <v>500</v>
      </c>
    </row>
    <row r="63" spans="1:11" x14ac:dyDescent="0.5">
      <c r="B63" s="227" t="s">
        <v>552</v>
      </c>
      <c r="C63" s="228"/>
      <c r="D63" s="229">
        <v>315</v>
      </c>
      <c r="E63" s="229">
        <v>750</v>
      </c>
      <c r="H63" s="149">
        <v>7</v>
      </c>
      <c r="I63" s="230" t="s">
        <v>552</v>
      </c>
      <c r="J63" s="225">
        <v>315</v>
      </c>
      <c r="K63" s="226">
        <v>750</v>
      </c>
    </row>
    <row r="64" spans="1:11" x14ac:dyDescent="0.5">
      <c r="B64" s="227" t="s">
        <v>553</v>
      </c>
      <c r="C64" s="228"/>
      <c r="D64" s="229">
        <v>315</v>
      </c>
      <c r="E64" s="229">
        <v>875</v>
      </c>
      <c r="H64" s="149">
        <v>10</v>
      </c>
      <c r="I64" s="230" t="s">
        <v>553</v>
      </c>
      <c r="J64" s="225">
        <v>315</v>
      </c>
      <c r="K64" s="226">
        <v>875</v>
      </c>
    </row>
    <row r="65" spans="1:11" x14ac:dyDescent="0.5">
      <c r="B65" s="206">
        <v>13</v>
      </c>
      <c r="C65" s="231"/>
      <c r="D65" s="232">
        <v>390</v>
      </c>
      <c r="E65" s="232">
        <v>2000</v>
      </c>
      <c r="H65" s="206">
        <v>13</v>
      </c>
      <c r="I65" s="233" t="s">
        <v>431</v>
      </c>
      <c r="J65" s="234">
        <v>390</v>
      </c>
      <c r="K65" s="235">
        <v>2000</v>
      </c>
    </row>
    <row r="67" spans="1:11" x14ac:dyDescent="0.5">
      <c r="A67" s="142">
        <v>52022060</v>
      </c>
      <c r="B67" s="139" t="s">
        <v>79</v>
      </c>
      <c r="D67" s="153" t="s">
        <v>454</v>
      </c>
      <c r="E67" s="223">
        <v>1300</v>
      </c>
    </row>
    <row r="68" spans="1:11" x14ac:dyDescent="0.5">
      <c r="A68" s="142">
        <v>52022070</v>
      </c>
      <c r="B68" s="139" t="s">
        <v>80</v>
      </c>
      <c r="D68" s="153" t="s">
        <v>454</v>
      </c>
      <c r="E68" s="229">
        <v>1300</v>
      </c>
    </row>
    <row r="69" spans="1:11" x14ac:dyDescent="0.5">
      <c r="A69" s="142">
        <v>52022080</v>
      </c>
      <c r="B69" s="139" t="s">
        <v>81</v>
      </c>
      <c r="D69" s="153" t="s">
        <v>454</v>
      </c>
      <c r="E69" s="232">
        <v>1300</v>
      </c>
    </row>
    <row r="70" spans="1:11" x14ac:dyDescent="0.5">
      <c r="A70" s="142">
        <v>52030020</v>
      </c>
      <c r="B70" s="139" t="s">
        <v>88</v>
      </c>
      <c r="D70" s="153" t="s">
        <v>454</v>
      </c>
      <c r="E70" s="154">
        <v>2200</v>
      </c>
    </row>
    <row r="73" spans="1:11" x14ac:dyDescent="0.5">
      <c r="A73" s="142">
        <v>53051060</v>
      </c>
      <c r="B73" s="139" t="s">
        <v>172</v>
      </c>
      <c r="D73" s="153" t="s">
        <v>554</v>
      </c>
      <c r="E73" s="154">
        <v>120</v>
      </c>
    </row>
    <row r="74" spans="1:11" x14ac:dyDescent="0.5">
      <c r="A74" s="142">
        <v>53039010</v>
      </c>
      <c r="B74" s="139" t="s">
        <v>156</v>
      </c>
      <c r="D74" s="153" t="s">
        <v>555</v>
      </c>
      <c r="E74" s="154">
        <v>29</v>
      </c>
    </row>
    <row r="76" spans="1:11" x14ac:dyDescent="0.5">
      <c r="A76" s="142">
        <v>52010040</v>
      </c>
      <c r="B76" s="139" t="s">
        <v>43</v>
      </c>
      <c r="D76" s="236"/>
      <c r="E76" s="236"/>
    </row>
    <row r="77" spans="1:11" x14ac:dyDescent="0.5">
      <c r="D77" s="322" t="s">
        <v>556</v>
      </c>
      <c r="E77" s="323"/>
    </row>
    <row r="78" spans="1:11" x14ac:dyDescent="0.5">
      <c r="B78" s="141" t="s">
        <v>433</v>
      </c>
      <c r="C78" s="237"/>
      <c r="D78" s="238" t="s">
        <v>434</v>
      </c>
      <c r="E78" s="238" t="s">
        <v>438</v>
      </c>
    </row>
    <row r="79" spans="1:11" x14ac:dyDescent="0.5">
      <c r="B79" s="239" t="s">
        <v>435</v>
      </c>
      <c r="D79" s="240">
        <v>150</v>
      </c>
      <c r="E79" s="240">
        <v>180</v>
      </c>
    </row>
    <row r="80" spans="1:11" x14ac:dyDescent="0.5">
      <c r="B80" s="241" t="s">
        <v>436</v>
      </c>
      <c r="D80" s="242">
        <v>175</v>
      </c>
      <c r="E80" s="242">
        <v>205</v>
      </c>
    </row>
    <row r="81" spans="1:5" x14ac:dyDescent="0.5">
      <c r="B81" s="243" t="s">
        <v>437</v>
      </c>
      <c r="C81" s="170"/>
      <c r="D81" s="244">
        <v>150</v>
      </c>
      <c r="E81" s="244">
        <v>180</v>
      </c>
    </row>
    <row r="83" spans="1:5" x14ac:dyDescent="0.5">
      <c r="A83" s="142">
        <v>52012020</v>
      </c>
      <c r="B83" s="139" t="s">
        <v>53</v>
      </c>
    </row>
    <row r="84" spans="1:5" x14ac:dyDescent="0.5">
      <c r="B84" s="141" t="s">
        <v>439</v>
      </c>
      <c r="C84" s="237"/>
      <c r="D84" s="245" t="s">
        <v>557</v>
      </c>
      <c r="E84" s="153" t="s">
        <v>558</v>
      </c>
    </row>
    <row r="85" spans="1:5" x14ac:dyDescent="0.5">
      <c r="B85" s="241" t="s">
        <v>440</v>
      </c>
      <c r="D85" s="242">
        <v>150</v>
      </c>
    </row>
    <row r="86" spans="1:5" x14ac:dyDescent="0.5">
      <c r="B86" s="243" t="s">
        <v>441</v>
      </c>
      <c r="C86" s="170"/>
      <c r="D86" s="244">
        <v>150</v>
      </c>
    </row>
    <row r="88" spans="1:5" x14ac:dyDescent="0.5">
      <c r="A88" s="142">
        <v>52012040</v>
      </c>
      <c r="B88" s="139" t="s">
        <v>55</v>
      </c>
    </row>
    <row r="90" spans="1:5" x14ac:dyDescent="0.5">
      <c r="B90" s="141" t="s">
        <v>442</v>
      </c>
      <c r="C90" s="237"/>
      <c r="D90" s="245" t="s">
        <v>559</v>
      </c>
      <c r="E90" s="153" t="s">
        <v>560</v>
      </c>
    </row>
    <row r="91" spans="1:5" x14ac:dyDescent="0.5">
      <c r="B91" s="241" t="s">
        <v>443</v>
      </c>
      <c r="D91" s="242">
        <v>50</v>
      </c>
    </row>
    <row r="92" spans="1:5" x14ac:dyDescent="0.5">
      <c r="B92" s="243" t="s">
        <v>444</v>
      </c>
      <c r="C92" s="170"/>
      <c r="D92" s="244">
        <v>100</v>
      </c>
    </row>
    <row r="94" spans="1:5" x14ac:dyDescent="0.5">
      <c r="A94" s="142">
        <v>52020020</v>
      </c>
      <c r="B94" s="139" t="s">
        <v>67</v>
      </c>
    </row>
    <row r="96" spans="1:5" x14ac:dyDescent="0.5">
      <c r="B96" s="141" t="s">
        <v>445</v>
      </c>
      <c r="C96" s="245" t="s">
        <v>452</v>
      </c>
      <c r="D96" s="153" t="s">
        <v>561</v>
      </c>
    </row>
    <row r="97" spans="1:5" x14ac:dyDescent="0.5">
      <c r="B97" s="146" t="s">
        <v>434</v>
      </c>
      <c r="C97" s="246">
        <v>1500</v>
      </c>
    </row>
    <row r="98" spans="1:5" x14ac:dyDescent="0.5">
      <c r="B98" s="146" t="s">
        <v>439</v>
      </c>
      <c r="C98" s="246">
        <v>1500</v>
      </c>
    </row>
    <row r="99" spans="1:5" x14ac:dyDescent="0.5">
      <c r="B99" s="146" t="s">
        <v>446</v>
      </c>
      <c r="C99" s="246">
        <v>1500</v>
      </c>
    </row>
    <row r="101" spans="1:5" x14ac:dyDescent="0.5">
      <c r="A101" s="142">
        <v>52029010</v>
      </c>
      <c r="B101" s="139" t="s">
        <v>83</v>
      </c>
    </row>
    <row r="103" spans="1:5" x14ac:dyDescent="0.5">
      <c r="B103" s="141" t="s">
        <v>442</v>
      </c>
      <c r="C103" s="237"/>
      <c r="D103" s="245" t="s">
        <v>562</v>
      </c>
      <c r="E103" s="153" t="s">
        <v>560</v>
      </c>
    </row>
    <row r="104" spans="1:5" x14ac:dyDescent="0.5">
      <c r="B104" s="241" t="s">
        <v>447</v>
      </c>
      <c r="D104" s="242">
        <v>2500</v>
      </c>
    </row>
    <row r="105" spans="1:5" x14ac:dyDescent="0.5">
      <c r="B105" s="241" t="s">
        <v>448</v>
      </c>
      <c r="D105" s="242">
        <v>3500</v>
      </c>
    </row>
    <row r="106" spans="1:5" x14ac:dyDescent="0.5">
      <c r="B106" s="241" t="s">
        <v>449</v>
      </c>
      <c r="D106" s="242">
        <v>4000</v>
      </c>
    </row>
    <row r="107" spans="1:5" x14ac:dyDescent="0.5">
      <c r="B107" s="241" t="s">
        <v>450</v>
      </c>
      <c r="D107" s="242">
        <v>5000</v>
      </c>
    </row>
    <row r="108" spans="1:5" x14ac:dyDescent="0.5">
      <c r="B108" s="243" t="s">
        <v>451</v>
      </c>
      <c r="C108" s="170"/>
      <c r="D108" s="244">
        <v>6000</v>
      </c>
    </row>
  </sheetData>
  <sheetProtection algorithmName="SHA-512" hashValue="6+MY57qzGfmgfpCxYc2c+3W5le1C6X6xTyUyPp4aWkMyMDL0EvWe9U15Jlw7iPwzETlcrbVE5dtNUzdotr9x1w==" saltValue="ZQsgWNhSyTqHustovY9UrQ==" spinCount="100000" sheet="1" objects="1" scenarios="1" formatCells="0" formatColumns="0" formatRows="0" insertRows="0" deleteRows="0" selectLockedCells="1"/>
  <mergeCells count="4">
    <mergeCell ref="D27:E27"/>
    <mergeCell ref="D28:E28"/>
    <mergeCell ref="D30:E30"/>
    <mergeCell ref="D77:E77"/>
  </mergeCell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4097" r:id="rId4" name="CommandButton1">
          <controlPr defaultSize="0" autoLine="0" r:id="rId5">
            <anchor moveWithCells="1">
              <from>
                <xdr:col>18</xdr:col>
                <xdr:colOff>28575</xdr:colOff>
                <xdr:row>0</xdr:row>
                <xdr:rowOff>0</xdr:rowOff>
              </from>
              <to>
                <xdr:col>19</xdr:col>
                <xdr:colOff>904875</xdr:colOff>
                <xdr:row>1</xdr:row>
                <xdr:rowOff>28575</xdr:rowOff>
              </to>
            </anchor>
          </controlPr>
        </control>
      </mc:Choice>
      <mc:Fallback>
        <control shapeId="4097" r:id="rId4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U137"/>
  <sheetViews>
    <sheetView workbookViewId="0">
      <pane xSplit="8" ySplit="13" topLeftCell="S125" activePane="bottomRight" state="frozen"/>
      <selection pane="topRight" activeCell="I1" sqref="I1"/>
      <selection pane="bottomLeft" activeCell="A14" sqref="A14"/>
      <selection pane="bottomRight" activeCell="S136" sqref="S136"/>
    </sheetView>
  </sheetViews>
  <sheetFormatPr defaultRowHeight="14.25" x14ac:dyDescent="0.2"/>
  <cols>
    <col min="1" max="1" width="13.125" bestFit="1" customWidth="1"/>
    <col min="5" max="5" width="39.125" customWidth="1"/>
    <col min="6" max="18" width="18.125" hidden="1" customWidth="1"/>
    <col min="19" max="19" width="20.375" style="306" customWidth="1"/>
    <col min="21" max="21" width="15.25" bestFit="1" customWidth="1"/>
  </cols>
  <sheetData>
    <row r="1" spans="1:19" ht="26.25" x14ac:dyDescent="0.55000000000000004">
      <c r="A1" s="332" t="s">
        <v>564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292" t="s">
        <v>302</v>
      </c>
    </row>
    <row r="2" spans="1:19" ht="26.25" x14ac:dyDescent="0.55000000000000004">
      <c r="A2" s="332" t="s">
        <v>0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293"/>
    </row>
    <row r="3" spans="1:19" ht="26.25" x14ac:dyDescent="0.55000000000000004">
      <c r="A3" s="332" t="s">
        <v>303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294"/>
    </row>
    <row r="4" spans="1:19" ht="23.25" x14ac:dyDescent="0.5">
      <c r="A4" s="59" t="e">
        <f>Unit_eng</f>
        <v>#REF!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2" t="s">
        <v>2</v>
      </c>
      <c r="S4" s="295" t="s">
        <v>3</v>
      </c>
    </row>
    <row r="5" spans="1:19" ht="24" customHeight="1" x14ac:dyDescent="0.5">
      <c r="A5" s="62"/>
      <c r="B5" s="62"/>
      <c r="C5" s="63"/>
      <c r="D5" s="63"/>
      <c r="E5" s="63"/>
      <c r="F5" s="61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 t="s">
        <v>4</v>
      </c>
      <c r="S5" s="296" t="s">
        <v>5</v>
      </c>
    </row>
    <row r="6" spans="1:19" ht="23.25" x14ac:dyDescent="0.5">
      <c r="A6" s="65" t="s">
        <v>6</v>
      </c>
      <c r="B6" s="333" t="s">
        <v>7</v>
      </c>
      <c r="C6" s="334"/>
      <c r="D6" s="334"/>
      <c r="E6" s="335"/>
      <c r="F6" s="65" t="s">
        <v>8</v>
      </c>
      <c r="G6" s="65" t="s">
        <v>9</v>
      </c>
      <c r="H6" s="284" t="s">
        <v>10</v>
      </c>
      <c r="I6" s="65" t="s">
        <v>11</v>
      </c>
      <c r="J6" s="284" t="s">
        <v>12</v>
      </c>
      <c r="K6" s="65" t="s">
        <v>589</v>
      </c>
      <c r="L6" s="65" t="s">
        <v>590</v>
      </c>
      <c r="M6" s="284" t="s">
        <v>591</v>
      </c>
      <c r="N6" s="65" t="s">
        <v>592</v>
      </c>
      <c r="O6" s="284" t="s">
        <v>593</v>
      </c>
      <c r="P6" s="65" t="s">
        <v>594</v>
      </c>
      <c r="Q6" s="65" t="s">
        <v>595</v>
      </c>
      <c r="R6" s="284" t="s">
        <v>596</v>
      </c>
      <c r="S6" s="297" t="s">
        <v>597</v>
      </c>
    </row>
    <row r="7" spans="1:19" ht="23.25" x14ac:dyDescent="0.5">
      <c r="A7" s="66" t="s">
        <v>13</v>
      </c>
      <c r="B7" s="336" t="s">
        <v>14</v>
      </c>
      <c r="C7" s="337"/>
      <c r="D7" s="337"/>
      <c r="E7" s="338"/>
      <c r="F7" s="67" t="s">
        <v>601</v>
      </c>
      <c r="G7" s="67" t="s">
        <v>602</v>
      </c>
      <c r="H7" s="285" t="s">
        <v>577</v>
      </c>
      <c r="I7" s="67" t="s">
        <v>603</v>
      </c>
      <c r="J7" s="285" t="s">
        <v>604</v>
      </c>
      <c r="K7" s="67" t="s">
        <v>605</v>
      </c>
      <c r="L7" s="67" t="s">
        <v>606</v>
      </c>
      <c r="M7" s="285" t="s">
        <v>577</v>
      </c>
      <c r="N7" s="67" t="s">
        <v>607</v>
      </c>
      <c r="O7" s="285" t="s">
        <v>604</v>
      </c>
      <c r="P7" s="67" t="s">
        <v>608</v>
      </c>
      <c r="Q7" s="67" t="s">
        <v>609</v>
      </c>
      <c r="R7" s="285" t="s">
        <v>577</v>
      </c>
      <c r="S7" s="298" t="s">
        <v>610</v>
      </c>
    </row>
    <row r="8" spans="1:19" ht="23.25" x14ac:dyDescent="0.5">
      <c r="A8" s="68"/>
      <c r="B8" s="69"/>
      <c r="C8" s="70"/>
      <c r="D8" s="70"/>
      <c r="E8" s="71"/>
      <c r="F8" s="72"/>
      <c r="G8" s="72"/>
      <c r="H8" s="286" t="s">
        <v>576</v>
      </c>
      <c r="I8" s="72"/>
      <c r="J8" s="286" t="s">
        <v>585</v>
      </c>
      <c r="K8" s="72"/>
      <c r="L8" s="72"/>
      <c r="M8" s="286" t="s">
        <v>586</v>
      </c>
      <c r="N8" s="72"/>
      <c r="O8" s="286" t="s">
        <v>587</v>
      </c>
      <c r="P8" s="72"/>
      <c r="Q8" s="72"/>
      <c r="R8" s="286" t="s">
        <v>588</v>
      </c>
      <c r="S8" s="299" t="s">
        <v>611</v>
      </c>
    </row>
    <row r="9" spans="1:19" ht="23.25" x14ac:dyDescent="0.5">
      <c r="A9" s="73"/>
      <c r="B9" s="74" t="s">
        <v>304</v>
      </c>
      <c r="C9" s="75"/>
      <c r="D9" s="75"/>
      <c r="E9" s="76"/>
      <c r="F9" s="77"/>
      <c r="G9" s="77"/>
      <c r="H9" s="287"/>
      <c r="I9" s="77"/>
      <c r="J9" s="287"/>
      <c r="K9" s="77"/>
      <c r="L9" s="77"/>
      <c r="M9" s="287"/>
      <c r="N9" s="77"/>
      <c r="O9" s="287"/>
      <c r="P9" s="77"/>
      <c r="Q9" s="77"/>
      <c r="R9" s="287"/>
      <c r="S9" s="300"/>
    </row>
    <row r="10" spans="1:19" ht="23.25" x14ac:dyDescent="0.45">
      <c r="A10" s="78"/>
      <c r="B10" s="79" t="s">
        <v>305</v>
      </c>
      <c r="C10" s="79"/>
      <c r="D10" s="79"/>
      <c r="E10" s="80"/>
      <c r="F10" s="81"/>
      <c r="G10" s="82"/>
      <c r="H10" s="288"/>
      <c r="I10" s="82"/>
      <c r="J10" s="288"/>
      <c r="K10" s="82"/>
      <c r="L10" s="82"/>
      <c r="M10" s="288"/>
      <c r="N10" s="82"/>
      <c r="O10" s="288"/>
      <c r="P10" s="82"/>
      <c r="Q10" s="82"/>
      <c r="R10" s="288"/>
      <c r="S10" s="301"/>
    </row>
    <row r="11" spans="1:19" ht="23.25" x14ac:dyDescent="0.45">
      <c r="A11" s="83">
        <v>41010010</v>
      </c>
      <c r="B11" s="84"/>
      <c r="C11" s="85"/>
      <c r="D11" s="86" t="s">
        <v>306</v>
      </c>
      <c r="E11" s="87"/>
      <c r="F11" s="88">
        <v>626958000</v>
      </c>
      <c r="G11" s="89">
        <v>96282000</v>
      </c>
      <c r="H11" s="289">
        <f>SUM(F11:G11)</f>
        <v>723240000</v>
      </c>
      <c r="I11" s="88">
        <v>361620000</v>
      </c>
      <c r="J11" s="289">
        <f>SUM(I11)</f>
        <v>361620000</v>
      </c>
      <c r="K11" s="88">
        <v>397615000</v>
      </c>
      <c r="L11" s="89">
        <v>44365000</v>
      </c>
      <c r="M11" s="289">
        <f>SUM(K11:L11)</f>
        <v>441980000</v>
      </c>
      <c r="N11" s="89">
        <v>261170000</v>
      </c>
      <c r="O11" s="289">
        <f>SUM(N11)</f>
        <v>261170000</v>
      </c>
      <c r="P11" s="88">
        <v>170372000</v>
      </c>
      <c r="Q11" s="89">
        <v>50618000</v>
      </c>
      <c r="R11" s="289">
        <f>SUM(P11:Q11)</f>
        <v>220990000</v>
      </c>
      <c r="S11" s="302">
        <f>H11+J11+M11+O11+R11</f>
        <v>2009000000</v>
      </c>
    </row>
    <row r="12" spans="1:19" ht="23.25" x14ac:dyDescent="0.45">
      <c r="A12" s="83">
        <v>41010020</v>
      </c>
      <c r="B12" s="90"/>
      <c r="C12" s="91"/>
      <c r="D12" s="91" t="s">
        <v>307</v>
      </c>
      <c r="E12" s="92"/>
      <c r="F12" s="88"/>
      <c r="G12" s="89"/>
      <c r="H12" s="289">
        <f t="shared" ref="H12:H16" si="0">SUM(F12:G12)</f>
        <v>0</v>
      </c>
      <c r="I12" s="89"/>
      <c r="J12" s="289">
        <f t="shared" ref="J12:J16" si="1">SUM(I12)</f>
        <v>0</v>
      </c>
      <c r="K12" s="89"/>
      <c r="L12" s="89"/>
      <c r="M12" s="289">
        <f t="shared" ref="M12:M16" si="2">SUM(K12:L12)</f>
        <v>0</v>
      </c>
      <c r="N12" s="89"/>
      <c r="O12" s="289">
        <f t="shared" ref="O12:O16" si="3">SUM(N12)</f>
        <v>0</v>
      </c>
      <c r="P12" s="89"/>
      <c r="Q12" s="89"/>
      <c r="R12" s="289">
        <f t="shared" ref="R12:R16" si="4">SUM(P12:Q12)</f>
        <v>0</v>
      </c>
      <c r="S12" s="302">
        <f t="shared" ref="S12:S16" si="5">H12+J12+M12+O12+R12</f>
        <v>0</v>
      </c>
    </row>
    <row r="13" spans="1:19" ht="23.25" x14ac:dyDescent="0.45">
      <c r="A13" s="83">
        <v>41010118</v>
      </c>
      <c r="B13" s="90"/>
      <c r="C13" s="91"/>
      <c r="D13" s="91" t="s">
        <v>308</v>
      </c>
      <c r="E13" s="92"/>
      <c r="F13" s="88"/>
      <c r="G13" s="89"/>
      <c r="H13" s="289">
        <f t="shared" si="0"/>
        <v>0</v>
      </c>
      <c r="I13" s="89"/>
      <c r="J13" s="289">
        <f t="shared" si="1"/>
        <v>0</v>
      </c>
      <c r="K13" s="89"/>
      <c r="L13" s="89"/>
      <c r="M13" s="289">
        <f t="shared" si="2"/>
        <v>0</v>
      </c>
      <c r="N13" s="89"/>
      <c r="O13" s="289">
        <f t="shared" si="3"/>
        <v>0</v>
      </c>
      <c r="P13" s="89"/>
      <c r="Q13" s="89"/>
      <c r="R13" s="289">
        <f t="shared" si="4"/>
        <v>0</v>
      </c>
      <c r="S13" s="302">
        <f t="shared" si="5"/>
        <v>0</v>
      </c>
    </row>
    <row r="14" spans="1:19" ht="23.25" x14ac:dyDescent="0.45">
      <c r="A14" s="83">
        <v>41010990</v>
      </c>
      <c r="B14" s="90"/>
      <c r="C14" s="91"/>
      <c r="D14" s="91" t="s">
        <v>309</v>
      </c>
      <c r="E14" s="92"/>
      <c r="F14" s="88"/>
      <c r="G14" s="89"/>
      <c r="H14" s="289">
        <f t="shared" si="0"/>
        <v>0</v>
      </c>
      <c r="I14" s="89"/>
      <c r="J14" s="289">
        <f t="shared" si="1"/>
        <v>0</v>
      </c>
      <c r="K14" s="89"/>
      <c r="L14" s="89"/>
      <c r="M14" s="289">
        <f t="shared" si="2"/>
        <v>0</v>
      </c>
      <c r="N14" s="89"/>
      <c r="O14" s="289">
        <f t="shared" si="3"/>
        <v>0</v>
      </c>
      <c r="P14" s="89"/>
      <c r="Q14" s="89"/>
      <c r="R14" s="289">
        <f t="shared" si="4"/>
        <v>0</v>
      </c>
      <c r="S14" s="302">
        <f t="shared" si="5"/>
        <v>0</v>
      </c>
    </row>
    <row r="15" spans="1:19" ht="23.25" x14ac:dyDescent="0.45">
      <c r="A15" s="83">
        <v>41011040</v>
      </c>
      <c r="B15" s="90"/>
      <c r="C15" s="91"/>
      <c r="D15" s="91" t="s">
        <v>310</v>
      </c>
      <c r="E15" s="92"/>
      <c r="F15" s="88"/>
      <c r="G15" s="89"/>
      <c r="H15" s="289">
        <f t="shared" si="0"/>
        <v>0</v>
      </c>
      <c r="I15" s="89"/>
      <c r="J15" s="289">
        <f t="shared" si="1"/>
        <v>0</v>
      </c>
      <c r="K15" s="89"/>
      <c r="L15" s="89"/>
      <c r="M15" s="289">
        <f t="shared" si="2"/>
        <v>0</v>
      </c>
      <c r="N15" s="89"/>
      <c r="O15" s="289">
        <f t="shared" si="3"/>
        <v>0</v>
      </c>
      <c r="P15" s="89"/>
      <c r="Q15" s="89"/>
      <c r="R15" s="289">
        <f t="shared" si="4"/>
        <v>0</v>
      </c>
      <c r="S15" s="302">
        <f t="shared" si="5"/>
        <v>0</v>
      </c>
    </row>
    <row r="16" spans="1:19" ht="23.25" x14ac:dyDescent="0.45">
      <c r="A16" s="93">
        <v>41012010</v>
      </c>
      <c r="B16" s="90"/>
      <c r="C16" s="91"/>
      <c r="D16" s="91" t="s">
        <v>311</v>
      </c>
      <c r="E16" s="92"/>
      <c r="F16" s="88"/>
      <c r="G16" s="89"/>
      <c r="H16" s="289">
        <f t="shared" si="0"/>
        <v>0</v>
      </c>
      <c r="I16" s="89"/>
      <c r="J16" s="289">
        <f t="shared" si="1"/>
        <v>0</v>
      </c>
      <c r="K16" s="89"/>
      <c r="L16" s="89"/>
      <c r="M16" s="289">
        <f t="shared" si="2"/>
        <v>0</v>
      </c>
      <c r="N16" s="89"/>
      <c r="O16" s="289">
        <f t="shared" si="3"/>
        <v>0</v>
      </c>
      <c r="P16" s="89"/>
      <c r="Q16" s="89"/>
      <c r="R16" s="289">
        <f t="shared" si="4"/>
        <v>0</v>
      </c>
      <c r="S16" s="302">
        <f t="shared" si="5"/>
        <v>0</v>
      </c>
    </row>
    <row r="17" spans="1:19" ht="23.25" x14ac:dyDescent="0.2">
      <c r="A17" s="94"/>
      <c r="B17" s="326" t="s">
        <v>312</v>
      </c>
      <c r="C17" s="327"/>
      <c r="D17" s="327"/>
      <c r="E17" s="328"/>
      <c r="F17" s="95">
        <f>SUBTOTAL(109,F11:F16)</f>
        <v>626958000</v>
      </c>
      <c r="G17" s="95">
        <f>SUBTOTAL(109,G11:G16)</f>
        <v>96282000</v>
      </c>
      <c r="H17" s="95">
        <f t="shared" ref="H17:R17" si="6">SUBTOTAL(109,H11:H16)</f>
        <v>723240000</v>
      </c>
      <c r="I17" s="95">
        <f t="shared" si="6"/>
        <v>361620000</v>
      </c>
      <c r="J17" s="95">
        <f t="shared" si="6"/>
        <v>361620000</v>
      </c>
      <c r="K17" s="95">
        <f t="shared" si="6"/>
        <v>397615000</v>
      </c>
      <c r="L17" s="95">
        <f t="shared" si="6"/>
        <v>44365000</v>
      </c>
      <c r="M17" s="95">
        <f t="shared" si="6"/>
        <v>441980000</v>
      </c>
      <c r="N17" s="95">
        <f t="shared" si="6"/>
        <v>261170000</v>
      </c>
      <c r="O17" s="95">
        <f t="shared" si="6"/>
        <v>261170000</v>
      </c>
      <c r="P17" s="95">
        <f t="shared" si="6"/>
        <v>170372000</v>
      </c>
      <c r="Q17" s="95">
        <f t="shared" si="6"/>
        <v>50618000</v>
      </c>
      <c r="R17" s="95">
        <f t="shared" si="6"/>
        <v>220990000</v>
      </c>
      <c r="S17" s="303">
        <f>SUBTOTAL(109,S11:S16)</f>
        <v>2009000000</v>
      </c>
    </row>
    <row r="18" spans="1:19" ht="23.25" x14ac:dyDescent="0.45">
      <c r="A18" s="96"/>
      <c r="B18" s="97" t="s">
        <v>313</v>
      </c>
      <c r="C18" s="98"/>
      <c r="D18" s="98"/>
      <c r="E18" s="99"/>
      <c r="F18" s="100"/>
      <c r="G18" s="89"/>
      <c r="H18" s="289"/>
      <c r="I18" s="89"/>
      <c r="J18" s="289"/>
      <c r="K18" s="89"/>
      <c r="L18" s="89"/>
      <c r="M18" s="289"/>
      <c r="N18" s="89"/>
      <c r="O18" s="289"/>
      <c r="P18" s="89"/>
      <c r="Q18" s="89"/>
      <c r="R18" s="289"/>
      <c r="S18" s="302"/>
    </row>
    <row r="19" spans="1:19" ht="23.25" x14ac:dyDescent="0.45">
      <c r="A19" s="83"/>
      <c r="B19" s="90"/>
      <c r="C19" s="101" t="s">
        <v>314</v>
      </c>
      <c r="D19" s="101"/>
      <c r="E19" s="102"/>
      <c r="F19" s="100"/>
      <c r="G19" s="89"/>
      <c r="H19" s="289"/>
      <c r="I19" s="89"/>
      <c r="J19" s="289"/>
      <c r="K19" s="89"/>
      <c r="L19" s="89"/>
      <c r="M19" s="289"/>
      <c r="N19" s="89"/>
      <c r="O19" s="289"/>
      <c r="P19" s="89"/>
      <c r="Q19" s="89"/>
      <c r="R19" s="289"/>
      <c r="S19" s="302"/>
    </row>
    <row r="20" spans="1:19" ht="23.25" x14ac:dyDescent="0.45">
      <c r="A20" s="83">
        <v>41030010</v>
      </c>
      <c r="B20" s="90" t="s">
        <v>315</v>
      </c>
      <c r="C20" s="91"/>
      <c r="D20" s="91" t="s">
        <v>316</v>
      </c>
      <c r="E20" s="92"/>
      <c r="F20" s="100"/>
      <c r="G20" s="89"/>
      <c r="H20" s="289">
        <f>SUM(F20:G20)</f>
        <v>0</v>
      </c>
      <c r="I20" s="89"/>
      <c r="J20" s="289">
        <f>SUM(I20)</f>
        <v>0</v>
      </c>
      <c r="K20" s="89"/>
      <c r="L20" s="89"/>
      <c r="M20" s="289">
        <f>SUM(K20:L20)</f>
        <v>0</v>
      </c>
      <c r="N20" s="89"/>
      <c r="O20" s="289">
        <f>SUM(N20)</f>
        <v>0</v>
      </c>
      <c r="P20" s="89"/>
      <c r="Q20" s="89"/>
      <c r="R20" s="289">
        <f>SUM(P20:Q20)</f>
        <v>0</v>
      </c>
      <c r="S20" s="302">
        <f>H20+J20+M20+O20+R20</f>
        <v>0</v>
      </c>
    </row>
    <row r="21" spans="1:19" ht="23.25" x14ac:dyDescent="0.45">
      <c r="A21" s="83">
        <v>41030020</v>
      </c>
      <c r="B21" s="90"/>
      <c r="C21" s="91"/>
      <c r="D21" s="91" t="s">
        <v>317</v>
      </c>
      <c r="E21" s="92"/>
      <c r="F21" s="100"/>
      <c r="G21" s="89"/>
      <c r="H21" s="289">
        <f t="shared" ref="H21:H80" si="7">SUM(F21:G21)</f>
        <v>0</v>
      </c>
      <c r="I21" s="89"/>
      <c r="J21" s="289">
        <f t="shared" ref="J21:J80" si="8">SUM(I21)</f>
        <v>0</v>
      </c>
      <c r="K21" s="89"/>
      <c r="L21" s="89"/>
      <c r="M21" s="289">
        <f t="shared" ref="M21:M80" si="9">SUM(K21:L21)</f>
        <v>0</v>
      </c>
      <c r="N21" s="89"/>
      <c r="O21" s="289">
        <f t="shared" ref="O21:O80" si="10">SUM(N21)</f>
        <v>0</v>
      </c>
      <c r="P21" s="89"/>
      <c r="Q21" s="89"/>
      <c r="R21" s="289">
        <f t="shared" ref="R21:R80" si="11">SUM(P21:Q21)</f>
        <v>0</v>
      </c>
      <c r="S21" s="302">
        <f t="shared" ref="S21:S80" si="12">H21+J21+M21+O21+R21</f>
        <v>0</v>
      </c>
    </row>
    <row r="22" spans="1:19" ht="23.25" x14ac:dyDescent="0.45">
      <c r="A22" s="83">
        <v>41030030</v>
      </c>
      <c r="B22" s="90"/>
      <c r="C22" s="91"/>
      <c r="D22" s="91" t="s">
        <v>318</v>
      </c>
      <c r="E22" s="92"/>
      <c r="F22" s="100"/>
      <c r="G22" s="89"/>
      <c r="H22" s="289">
        <f t="shared" si="7"/>
        <v>0</v>
      </c>
      <c r="I22" s="89"/>
      <c r="J22" s="289">
        <f t="shared" si="8"/>
        <v>0</v>
      </c>
      <c r="K22" s="89"/>
      <c r="L22" s="89"/>
      <c r="M22" s="289">
        <f t="shared" si="9"/>
        <v>0</v>
      </c>
      <c r="N22" s="89"/>
      <c r="O22" s="289">
        <f t="shared" si="10"/>
        <v>0</v>
      </c>
      <c r="P22" s="89"/>
      <c r="Q22" s="89"/>
      <c r="R22" s="289">
        <f t="shared" si="11"/>
        <v>0</v>
      </c>
      <c r="S22" s="302">
        <f t="shared" si="12"/>
        <v>0</v>
      </c>
    </row>
    <row r="23" spans="1:19" ht="23.25" x14ac:dyDescent="0.45">
      <c r="A23" s="103">
        <v>41030040</v>
      </c>
      <c r="B23" s="104"/>
      <c r="C23" s="105"/>
      <c r="D23" s="105" t="s">
        <v>319</v>
      </c>
      <c r="E23" s="106"/>
      <c r="F23" s="107"/>
      <c r="G23" s="108"/>
      <c r="H23" s="289">
        <f t="shared" si="7"/>
        <v>0</v>
      </c>
      <c r="I23" s="108"/>
      <c r="J23" s="289">
        <f t="shared" si="8"/>
        <v>0</v>
      </c>
      <c r="K23" s="108"/>
      <c r="L23" s="108"/>
      <c r="M23" s="289">
        <f t="shared" si="9"/>
        <v>0</v>
      </c>
      <c r="N23" s="108"/>
      <c r="O23" s="289">
        <f t="shared" si="10"/>
        <v>0</v>
      </c>
      <c r="P23" s="108"/>
      <c r="Q23" s="108"/>
      <c r="R23" s="289">
        <f t="shared" si="11"/>
        <v>0</v>
      </c>
      <c r="S23" s="302">
        <f t="shared" si="12"/>
        <v>0</v>
      </c>
    </row>
    <row r="24" spans="1:19" ht="23.25" x14ac:dyDescent="0.45">
      <c r="A24" s="83">
        <v>41030990</v>
      </c>
      <c r="B24" s="90" t="s">
        <v>315</v>
      </c>
      <c r="C24" s="91"/>
      <c r="D24" s="91" t="s">
        <v>320</v>
      </c>
      <c r="E24" s="92"/>
      <c r="F24" s="100"/>
      <c r="G24" s="89"/>
      <c r="H24" s="289">
        <f t="shared" si="7"/>
        <v>0</v>
      </c>
      <c r="I24" s="89"/>
      <c r="J24" s="289">
        <f t="shared" si="8"/>
        <v>0</v>
      </c>
      <c r="K24" s="89"/>
      <c r="L24" s="89"/>
      <c r="M24" s="289">
        <f t="shared" si="9"/>
        <v>0</v>
      </c>
      <c r="N24" s="89"/>
      <c r="O24" s="289">
        <f t="shared" si="10"/>
        <v>0</v>
      </c>
      <c r="P24" s="89"/>
      <c r="Q24" s="89"/>
      <c r="R24" s="289">
        <f t="shared" si="11"/>
        <v>0</v>
      </c>
      <c r="S24" s="302">
        <f t="shared" si="12"/>
        <v>0</v>
      </c>
    </row>
    <row r="25" spans="1:19" ht="23.25" x14ac:dyDescent="0.45">
      <c r="A25" s="83"/>
      <c r="B25" s="90"/>
      <c r="C25" s="101" t="s">
        <v>321</v>
      </c>
      <c r="D25" s="91"/>
      <c r="E25" s="92"/>
      <c r="F25" s="100"/>
      <c r="G25" s="89"/>
      <c r="H25" s="289">
        <f t="shared" si="7"/>
        <v>0</v>
      </c>
      <c r="I25" s="89"/>
      <c r="J25" s="289">
        <f t="shared" si="8"/>
        <v>0</v>
      </c>
      <c r="K25" s="89"/>
      <c r="L25" s="89"/>
      <c r="M25" s="289">
        <f t="shared" si="9"/>
        <v>0</v>
      </c>
      <c r="N25" s="89"/>
      <c r="O25" s="289">
        <f t="shared" si="10"/>
        <v>0</v>
      </c>
      <c r="P25" s="89"/>
      <c r="Q25" s="89"/>
      <c r="R25" s="289">
        <f t="shared" si="11"/>
        <v>0</v>
      </c>
      <c r="S25" s="302">
        <f t="shared" si="12"/>
        <v>0</v>
      </c>
    </row>
    <row r="26" spans="1:19" ht="23.25" x14ac:dyDescent="0.45">
      <c r="A26" s="83">
        <v>41031010</v>
      </c>
      <c r="B26" s="90" t="s">
        <v>315</v>
      </c>
      <c r="C26" s="91"/>
      <c r="D26" s="91" t="s">
        <v>322</v>
      </c>
      <c r="E26" s="92"/>
      <c r="F26" s="100">
        <v>3000000</v>
      </c>
      <c r="G26" s="89"/>
      <c r="H26" s="289">
        <f t="shared" si="7"/>
        <v>3000000</v>
      </c>
      <c r="I26" s="100">
        <v>823000</v>
      </c>
      <c r="J26" s="289">
        <f t="shared" si="8"/>
        <v>823000</v>
      </c>
      <c r="K26" s="89">
        <v>2000000</v>
      </c>
      <c r="L26" s="89"/>
      <c r="M26" s="289">
        <f t="shared" si="9"/>
        <v>2000000</v>
      </c>
      <c r="N26" s="89">
        <v>1200000</v>
      </c>
      <c r="O26" s="289">
        <f t="shared" si="10"/>
        <v>1200000</v>
      </c>
      <c r="P26" s="89">
        <v>1500000</v>
      </c>
      <c r="Q26" s="89"/>
      <c r="R26" s="289">
        <f t="shared" si="11"/>
        <v>1500000</v>
      </c>
      <c r="S26" s="302">
        <f t="shared" si="12"/>
        <v>8523000</v>
      </c>
    </row>
    <row r="27" spans="1:19" ht="23.25" x14ac:dyDescent="0.45">
      <c r="A27" s="83">
        <v>41031020</v>
      </c>
      <c r="B27" s="90" t="s">
        <v>315</v>
      </c>
      <c r="C27" s="91"/>
      <c r="D27" s="91" t="s">
        <v>323</v>
      </c>
      <c r="E27" s="92"/>
      <c r="F27" s="100">
        <v>20000</v>
      </c>
      <c r="G27" s="89"/>
      <c r="H27" s="289">
        <f t="shared" si="7"/>
        <v>20000</v>
      </c>
      <c r="I27" s="100">
        <v>550000</v>
      </c>
      <c r="J27" s="289">
        <f t="shared" si="8"/>
        <v>550000</v>
      </c>
      <c r="K27" s="89">
        <v>30000</v>
      </c>
      <c r="L27" s="89"/>
      <c r="M27" s="289">
        <f t="shared" si="9"/>
        <v>30000</v>
      </c>
      <c r="N27" s="89">
        <v>12000</v>
      </c>
      <c r="O27" s="289">
        <f t="shared" si="10"/>
        <v>12000</v>
      </c>
      <c r="P27" s="89">
        <v>25000</v>
      </c>
      <c r="Q27" s="89"/>
      <c r="R27" s="289">
        <f t="shared" si="11"/>
        <v>25000</v>
      </c>
      <c r="S27" s="302">
        <f t="shared" si="12"/>
        <v>637000</v>
      </c>
    </row>
    <row r="28" spans="1:19" ht="23.25" x14ac:dyDescent="0.45">
      <c r="A28" s="83">
        <v>41031030</v>
      </c>
      <c r="B28" s="90" t="s">
        <v>315</v>
      </c>
      <c r="C28" s="91"/>
      <c r="D28" s="91" t="s">
        <v>324</v>
      </c>
      <c r="E28" s="92"/>
      <c r="F28" s="100"/>
      <c r="G28" s="89"/>
      <c r="H28" s="289">
        <f t="shared" si="7"/>
        <v>0</v>
      </c>
      <c r="I28" s="100"/>
      <c r="J28" s="289">
        <f t="shared" si="8"/>
        <v>0</v>
      </c>
      <c r="K28" s="89"/>
      <c r="L28" s="89"/>
      <c r="M28" s="289">
        <f t="shared" si="9"/>
        <v>0</v>
      </c>
      <c r="N28" s="89"/>
      <c r="O28" s="289">
        <f t="shared" si="10"/>
        <v>0</v>
      </c>
      <c r="P28" s="89"/>
      <c r="Q28" s="89"/>
      <c r="R28" s="289">
        <f t="shared" si="11"/>
        <v>0</v>
      </c>
      <c r="S28" s="302">
        <f t="shared" si="12"/>
        <v>0</v>
      </c>
    </row>
    <row r="29" spans="1:19" ht="23.25" x14ac:dyDescent="0.45">
      <c r="A29" s="83">
        <v>41031040</v>
      </c>
      <c r="B29" s="90" t="s">
        <v>315</v>
      </c>
      <c r="C29" s="91"/>
      <c r="D29" s="91" t="s">
        <v>325</v>
      </c>
      <c r="E29" s="92"/>
      <c r="F29" s="100"/>
      <c r="G29" s="89"/>
      <c r="H29" s="289">
        <f t="shared" si="7"/>
        <v>0</v>
      </c>
      <c r="I29" s="100"/>
      <c r="J29" s="289">
        <f t="shared" si="8"/>
        <v>0</v>
      </c>
      <c r="K29" s="89"/>
      <c r="L29" s="89"/>
      <c r="M29" s="289">
        <f t="shared" si="9"/>
        <v>0</v>
      </c>
      <c r="N29" s="89"/>
      <c r="O29" s="289">
        <f t="shared" si="10"/>
        <v>0</v>
      </c>
      <c r="P29" s="89"/>
      <c r="Q29" s="89"/>
      <c r="R29" s="289">
        <f t="shared" si="11"/>
        <v>0</v>
      </c>
      <c r="S29" s="302">
        <f t="shared" si="12"/>
        <v>0</v>
      </c>
    </row>
    <row r="30" spans="1:19" ht="23.25" x14ac:dyDescent="0.45">
      <c r="A30" s="83">
        <v>41031050</v>
      </c>
      <c r="B30" s="90"/>
      <c r="C30" s="91"/>
      <c r="D30" s="91" t="s">
        <v>326</v>
      </c>
      <c r="E30" s="92"/>
      <c r="F30" s="100"/>
      <c r="G30" s="89"/>
      <c r="H30" s="289">
        <f t="shared" si="7"/>
        <v>0</v>
      </c>
      <c r="I30" s="100"/>
      <c r="J30" s="289">
        <f t="shared" si="8"/>
        <v>0</v>
      </c>
      <c r="K30" s="89"/>
      <c r="L30" s="89"/>
      <c r="M30" s="289">
        <f t="shared" si="9"/>
        <v>0</v>
      </c>
      <c r="N30" s="89"/>
      <c r="O30" s="289">
        <f t="shared" si="10"/>
        <v>0</v>
      </c>
      <c r="P30" s="89"/>
      <c r="Q30" s="89"/>
      <c r="R30" s="289">
        <f t="shared" si="11"/>
        <v>0</v>
      </c>
      <c r="S30" s="302">
        <f t="shared" si="12"/>
        <v>0</v>
      </c>
    </row>
    <row r="31" spans="1:19" ht="23.25" x14ac:dyDescent="0.45">
      <c r="A31" s="83">
        <v>41031990</v>
      </c>
      <c r="B31" s="90" t="s">
        <v>315</v>
      </c>
      <c r="C31" s="91"/>
      <c r="D31" s="91" t="s">
        <v>327</v>
      </c>
      <c r="E31" s="92"/>
      <c r="F31" s="100">
        <v>20000</v>
      </c>
      <c r="G31" s="89"/>
      <c r="H31" s="289">
        <f t="shared" si="7"/>
        <v>20000</v>
      </c>
      <c r="I31" s="100"/>
      <c r="J31" s="289">
        <f t="shared" si="8"/>
        <v>0</v>
      </c>
      <c r="K31" s="89">
        <v>20000</v>
      </c>
      <c r="L31" s="89"/>
      <c r="M31" s="289">
        <f t="shared" si="9"/>
        <v>20000</v>
      </c>
      <c r="N31" s="89">
        <v>5000</v>
      </c>
      <c r="O31" s="289">
        <f t="shared" si="10"/>
        <v>5000</v>
      </c>
      <c r="P31" s="89">
        <v>2000</v>
      </c>
      <c r="Q31" s="89"/>
      <c r="R31" s="289">
        <f t="shared" si="11"/>
        <v>2000</v>
      </c>
      <c r="S31" s="302">
        <f t="shared" si="12"/>
        <v>47000</v>
      </c>
    </row>
    <row r="32" spans="1:19" ht="23.25" x14ac:dyDescent="0.45">
      <c r="A32" s="96"/>
      <c r="B32" s="109"/>
      <c r="C32" s="110" t="s">
        <v>328</v>
      </c>
      <c r="D32" s="110"/>
      <c r="E32" s="111"/>
      <c r="F32" s="112"/>
      <c r="G32" s="82"/>
      <c r="H32" s="289">
        <f t="shared" si="7"/>
        <v>0</v>
      </c>
      <c r="I32" s="112"/>
      <c r="J32" s="289">
        <f t="shared" si="8"/>
        <v>0</v>
      </c>
      <c r="K32" s="82"/>
      <c r="L32" s="82"/>
      <c r="M32" s="289">
        <f t="shared" si="9"/>
        <v>0</v>
      </c>
      <c r="N32" s="82"/>
      <c r="O32" s="289">
        <f t="shared" si="10"/>
        <v>0</v>
      </c>
      <c r="P32" s="82"/>
      <c r="Q32" s="82"/>
      <c r="R32" s="289">
        <f t="shared" si="11"/>
        <v>0</v>
      </c>
      <c r="S32" s="302">
        <f t="shared" si="12"/>
        <v>0</v>
      </c>
    </row>
    <row r="33" spans="1:19" ht="23.25" x14ac:dyDescent="0.45">
      <c r="A33" s="83">
        <v>41032010</v>
      </c>
      <c r="B33" s="90"/>
      <c r="C33" s="91"/>
      <c r="D33" s="91" t="s">
        <v>329</v>
      </c>
      <c r="E33" s="92"/>
      <c r="F33" s="100">
        <v>1000000</v>
      </c>
      <c r="G33" s="89"/>
      <c r="H33" s="289">
        <f t="shared" si="7"/>
        <v>1000000</v>
      </c>
      <c r="I33" s="100">
        <v>400000</v>
      </c>
      <c r="J33" s="289">
        <f t="shared" si="8"/>
        <v>400000</v>
      </c>
      <c r="K33" s="89">
        <v>500000</v>
      </c>
      <c r="L33" s="89"/>
      <c r="M33" s="289">
        <f t="shared" si="9"/>
        <v>500000</v>
      </c>
      <c r="N33" s="89">
        <v>100000</v>
      </c>
      <c r="O33" s="289">
        <f t="shared" si="10"/>
        <v>100000</v>
      </c>
      <c r="P33" s="89">
        <v>150000</v>
      </c>
      <c r="Q33" s="89"/>
      <c r="R33" s="289">
        <f t="shared" si="11"/>
        <v>150000</v>
      </c>
      <c r="S33" s="302">
        <f t="shared" si="12"/>
        <v>2150000</v>
      </c>
    </row>
    <row r="34" spans="1:19" ht="23.25" x14ac:dyDescent="0.45">
      <c r="A34" s="83">
        <v>41032019</v>
      </c>
      <c r="B34" s="90"/>
      <c r="C34" s="91"/>
      <c r="D34" s="91" t="s">
        <v>330</v>
      </c>
      <c r="E34" s="92"/>
      <c r="F34" s="100"/>
      <c r="G34" s="89"/>
      <c r="H34" s="289">
        <f t="shared" si="7"/>
        <v>0</v>
      </c>
      <c r="I34" s="100">
        <v>10000</v>
      </c>
      <c r="J34" s="289">
        <f t="shared" si="8"/>
        <v>10000</v>
      </c>
      <c r="K34" s="89"/>
      <c r="L34" s="89"/>
      <c r="M34" s="289">
        <f t="shared" si="9"/>
        <v>0</v>
      </c>
      <c r="N34" s="89"/>
      <c r="O34" s="289">
        <f t="shared" si="10"/>
        <v>0</v>
      </c>
      <c r="P34" s="89"/>
      <c r="Q34" s="89"/>
      <c r="R34" s="289">
        <f t="shared" si="11"/>
        <v>0</v>
      </c>
      <c r="S34" s="302">
        <f t="shared" si="12"/>
        <v>10000</v>
      </c>
    </row>
    <row r="35" spans="1:19" ht="23.25" x14ac:dyDescent="0.45">
      <c r="A35" s="83">
        <v>41032020</v>
      </c>
      <c r="B35" s="90"/>
      <c r="C35" s="91"/>
      <c r="D35" s="91" t="s">
        <v>331</v>
      </c>
      <c r="E35" s="92"/>
      <c r="F35" s="100">
        <v>800000</v>
      </c>
      <c r="G35" s="89"/>
      <c r="H35" s="289">
        <f t="shared" si="7"/>
        <v>800000</v>
      </c>
      <c r="I35" s="100">
        <v>50000</v>
      </c>
      <c r="J35" s="289">
        <f t="shared" si="8"/>
        <v>50000</v>
      </c>
      <c r="K35" s="89">
        <v>450000</v>
      </c>
      <c r="L35" s="89"/>
      <c r="M35" s="289">
        <f t="shared" si="9"/>
        <v>450000</v>
      </c>
      <c r="N35" s="89">
        <v>50000</v>
      </c>
      <c r="O35" s="289">
        <f t="shared" si="10"/>
        <v>50000</v>
      </c>
      <c r="P35" s="89">
        <v>424000</v>
      </c>
      <c r="Q35" s="89"/>
      <c r="R35" s="289">
        <f t="shared" si="11"/>
        <v>424000</v>
      </c>
      <c r="S35" s="302">
        <f t="shared" si="12"/>
        <v>1774000</v>
      </c>
    </row>
    <row r="36" spans="1:19" ht="23.25" x14ac:dyDescent="0.45">
      <c r="A36" s="83">
        <v>41032029</v>
      </c>
      <c r="B36" s="90"/>
      <c r="C36" s="91"/>
      <c r="D36" s="91" t="s">
        <v>332</v>
      </c>
      <c r="E36" s="92"/>
      <c r="F36" s="100"/>
      <c r="G36" s="89"/>
      <c r="H36" s="289">
        <f t="shared" si="7"/>
        <v>0</v>
      </c>
      <c r="I36" s="100"/>
      <c r="J36" s="289">
        <f t="shared" si="8"/>
        <v>0</v>
      </c>
      <c r="K36" s="89"/>
      <c r="L36" s="89"/>
      <c r="M36" s="289">
        <f t="shared" si="9"/>
        <v>0</v>
      </c>
      <c r="N36" s="89"/>
      <c r="O36" s="289">
        <f t="shared" si="10"/>
        <v>0</v>
      </c>
      <c r="P36" s="89"/>
      <c r="Q36" s="89"/>
      <c r="R36" s="289">
        <f t="shared" si="11"/>
        <v>0</v>
      </c>
      <c r="S36" s="302">
        <f t="shared" si="12"/>
        <v>0</v>
      </c>
    </row>
    <row r="37" spans="1:19" ht="23.25" x14ac:dyDescent="0.45">
      <c r="A37" s="83">
        <v>41032030</v>
      </c>
      <c r="B37" s="90" t="s">
        <v>315</v>
      </c>
      <c r="C37" s="91"/>
      <c r="D37" s="91" t="s">
        <v>333</v>
      </c>
      <c r="E37" s="92"/>
      <c r="F37" s="100">
        <v>800000</v>
      </c>
      <c r="G37" s="89"/>
      <c r="H37" s="289">
        <f t="shared" si="7"/>
        <v>800000</v>
      </c>
      <c r="I37" s="100"/>
      <c r="J37" s="289">
        <f t="shared" si="8"/>
        <v>0</v>
      </c>
      <c r="K37" s="89"/>
      <c r="L37" s="89"/>
      <c r="M37" s="289">
        <f t="shared" si="9"/>
        <v>0</v>
      </c>
      <c r="N37" s="89">
        <v>100000</v>
      </c>
      <c r="O37" s="289">
        <f t="shared" si="10"/>
        <v>100000</v>
      </c>
      <c r="P37" s="89">
        <v>600000</v>
      </c>
      <c r="Q37" s="89"/>
      <c r="R37" s="289">
        <f t="shared" si="11"/>
        <v>600000</v>
      </c>
      <c r="S37" s="302">
        <f t="shared" si="12"/>
        <v>1500000</v>
      </c>
    </row>
    <row r="38" spans="1:19" ht="23.25" x14ac:dyDescent="0.45">
      <c r="A38" s="83"/>
      <c r="B38" s="90"/>
      <c r="C38" s="101" t="s">
        <v>334</v>
      </c>
      <c r="D38" s="101"/>
      <c r="E38" s="102"/>
      <c r="F38" s="100"/>
      <c r="G38" s="89"/>
      <c r="H38" s="289">
        <f t="shared" si="7"/>
        <v>0</v>
      </c>
      <c r="I38" s="100"/>
      <c r="J38" s="289">
        <f t="shared" si="8"/>
        <v>0</v>
      </c>
      <c r="K38" s="89"/>
      <c r="L38" s="89"/>
      <c r="M38" s="289">
        <f t="shared" si="9"/>
        <v>0</v>
      </c>
      <c r="N38" s="89"/>
      <c r="O38" s="289">
        <f t="shared" si="10"/>
        <v>0</v>
      </c>
      <c r="P38" s="89"/>
      <c r="Q38" s="89"/>
      <c r="R38" s="289">
        <f t="shared" si="11"/>
        <v>0</v>
      </c>
      <c r="S38" s="302">
        <f t="shared" si="12"/>
        <v>0</v>
      </c>
    </row>
    <row r="39" spans="1:19" ht="23.25" x14ac:dyDescent="0.45">
      <c r="A39" s="83">
        <v>41033010</v>
      </c>
      <c r="B39" s="90"/>
      <c r="C39" s="91"/>
      <c r="D39" s="91" t="s">
        <v>335</v>
      </c>
      <c r="E39" s="92"/>
      <c r="F39" s="100"/>
      <c r="G39" s="89"/>
      <c r="H39" s="289">
        <f t="shared" si="7"/>
        <v>0</v>
      </c>
      <c r="I39" s="100"/>
      <c r="J39" s="289">
        <f t="shared" si="8"/>
        <v>0</v>
      </c>
      <c r="K39" s="89"/>
      <c r="L39" s="89"/>
      <c r="M39" s="289">
        <f t="shared" si="9"/>
        <v>0</v>
      </c>
      <c r="N39" s="89"/>
      <c r="O39" s="289">
        <f t="shared" si="10"/>
        <v>0</v>
      </c>
      <c r="P39" s="89">
        <v>30000</v>
      </c>
      <c r="Q39" s="89"/>
      <c r="R39" s="289">
        <f t="shared" si="11"/>
        <v>30000</v>
      </c>
      <c r="S39" s="302">
        <f t="shared" si="12"/>
        <v>30000</v>
      </c>
    </row>
    <row r="40" spans="1:19" ht="23.25" x14ac:dyDescent="0.45">
      <c r="A40" s="83">
        <v>41033020</v>
      </c>
      <c r="B40" s="90" t="s">
        <v>315</v>
      </c>
      <c r="C40" s="91"/>
      <c r="D40" s="91" t="s">
        <v>336</v>
      </c>
      <c r="E40" s="92"/>
      <c r="F40" s="100"/>
      <c r="G40" s="89"/>
      <c r="H40" s="289">
        <f t="shared" si="7"/>
        <v>0</v>
      </c>
      <c r="I40" s="100"/>
      <c r="J40" s="289">
        <f t="shared" si="8"/>
        <v>0</v>
      </c>
      <c r="K40" s="89"/>
      <c r="L40" s="89"/>
      <c r="M40" s="289">
        <f t="shared" si="9"/>
        <v>0</v>
      </c>
      <c r="N40" s="89"/>
      <c r="O40" s="289">
        <f t="shared" si="10"/>
        <v>0</v>
      </c>
      <c r="P40" s="89"/>
      <c r="Q40" s="89"/>
      <c r="R40" s="289">
        <f t="shared" si="11"/>
        <v>0</v>
      </c>
      <c r="S40" s="302">
        <f t="shared" si="12"/>
        <v>0</v>
      </c>
    </row>
    <row r="41" spans="1:19" ht="23.25" x14ac:dyDescent="0.45">
      <c r="A41" s="83"/>
      <c r="B41" s="90"/>
      <c r="C41" s="101" t="s">
        <v>337</v>
      </c>
      <c r="D41" s="101"/>
      <c r="E41" s="102"/>
      <c r="F41" s="100"/>
      <c r="G41" s="89"/>
      <c r="H41" s="289">
        <f t="shared" si="7"/>
        <v>0</v>
      </c>
      <c r="I41" s="100"/>
      <c r="J41" s="289">
        <f t="shared" si="8"/>
        <v>0</v>
      </c>
      <c r="K41" s="89"/>
      <c r="L41" s="89"/>
      <c r="M41" s="289">
        <f t="shared" si="9"/>
        <v>0</v>
      </c>
      <c r="N41" s="89"/>
      <c r="O41" s="289">
        <f t="shared" si="10"/>
        <v>0</v>
      </c>
      <c r="P41" s="89"/>
      <c r="Q41" s="89"/>
      <c r="R41" s="289">
        <f t="shared" si="11"/>
        <v>0</v>
      </c>
      <c r="S41" s="302">
        <f t="shared" si="12"/>
        <v>0</v>
      </c>
    </row>
    <row r="42" spans="1:19" ht="23.25" x14ac:dyDescent="0.45">
      <c r="A42" s="83">
        <v>41034010</v>
      </c>
      <c r="B42" s="90"/>
      <c r="C42" s="91"/>
      <c r="D42" s="91" t="s">
        <v>338</v>
      </c>
      <c r="E42" s="92"/>
      <c r="F42" s="100">
        <v>150000</v>
      </c>
      <c r="G42" s="89"/>
      <c r="H42" s="289">
        <f t="shared" si="7"/>
        <v>150000</v>
      </c>
      <c r="I42" s="100"/>
      <c r="J42" s="289">
        <f t="shared" si="8"/>
        <v>0</v>
      </c>
      <c r="K42" s="89">
        <v>40000</v>
      </c>
      <c r="L42" s="89"/>
      <c r="M42" s="289">
        <f t="shared" si="9"/>
        <v>40000</v>
      </c>
      <c r="N42" s="89">
        <v>150000</v>
      </c>
      <c r="O42" s="289">
        <f t="shared" si="10"/>
        <v>150000</v>
      </c>
      <c r="P42" s="89">
        <v>80000</v>
      </c>
      <c r="Q42" s="89"/>
      <c r="R42" s="289">
        <f t="shared" si="11"/>
        <v>80000</v>
      </c>
      <c r="S42" s="302">
        <f t="shared" si="12"/>
        <v>420000</v>
      </c>
    </row>
    <row r="43" spans="1:19" ht="23.25" x14ac:dyDescent="0.45">
      <c r="A43" s="83">
        <v>41034019</v>
      </c>
      <c r="B43" s="90"/>
      <c r="C43" s="91"/>
      <c r="D43" s="91" t="s">
        <v>339</v>
      </c>
      <c r="E43" s="92"/>
      <c r="F43" s="100"/>
      <c r="G43" s="89"/>
      <c r="H43" s="289">
        <f t="shared" si="7"/>
        <v>0</v>
      </c>
      <c r="I43" s="100"/>
      <c r="J43" s="289">
        <f t="shared" si="8"/>
        <v>0</v>
      </c>
      <c r="K43" s="89"/>
      <c r="L43" s="89"/>
      <c r="M43" s="289">
        <f t="shared" si="9"/>
        <v>0</v>
      </c>
      <c r="N43" s="89"/>
      <c r="O43" s="289">
        <f t="shared" si="10"/>
        <v>0</v>
      </c>
      <c r="P43" s="89"/>
      <c r="Q43" s="89"/>
      <c r="R43" s="289">
        <f t="shared" si="11"/>
        <v>0</v>
      </c>
      <c r="S43" s="302">
        <f t="shared" si="12"/>
        <v>0</v>
      </c>
    </row>
    <row r="44" spans="1:19" ht="23.25" x14ac:dyDescent="0.45">
      <c r="A44" s="83">
        <v>41034020</v>
      </c>
      <c r="B44" s="90"/>
      <c r="C44" s="91"/>
      <c r="D44" s="91" t="s">
        <v>340</v>
      </c>
      <c r="E44" s="92"/>
      <c r="F44" s="100">
        <v>100000</v>
      </c>
      <c r="G44" s="89"/>
      <c r="H44" s="289">
        <f t="shared" si="7"/>
        <v>100000</v>
      </c>
      <c r="I44" s="100">
        <v>40000</v>
      </c>
      <c r="J44" s="289">
        <f t="shared" si="8"/>
        <v>40000</v>
      </c>
      <c r="K44" s="89">
        <v>150000</v>
      </c>
      <c r="L44" s="89"/>
      <c r="M44" s="289">
        <f t="shared" si="9"/>
        <v>150000</v>
      </c>
      <c r="N44" s="89">
        <v>150000</v>
      </c>
      <c r="O44" s="289">
        <f t="shared" si="10"/>
        <v>150000</v>
      </c>
      <c r="P44" s="89">
        <v>10000</v>
      </c>
      <c r="Q44" s="89"/>
      <c r="R44" s="289">
        <f t="shared" si="11"/>
        <v>10000</v>
      </c>
      <c r="S44" s="302">
        <f t="shared" si="12"/>
        <v>450000</v>
      </c>
    </row>
    <row r="45" spans="1:19" ht="23.25" x14ac:dyDescent="0.45">
      <c r="A45" s="83">
        <v>41034030</v>
      </c>
      <c r="B45" s="90"/>
      <c r="C45" s="91"/>
      <c r="D45" s="91" t="s">
        <v>341</v>
      </c>
      <c r="E45" s="92"/>
      <c r="F45" s="100">
        <v>50000</v>
      </c>
      <c r="G45" s="89"/>
      <c r="H45" s="289">
        <f t="shared" si="7"/>
        <v>50000</v>
      </c>
      <c r="I45" s="100">
        <v>25000</v>
      </c>
      <c r="J45" s="289">
        <f t="shared" si="8"/>
        <v>25000</v>
      </c>
      <c r="K45" s="89">
        <v>50000</v>
      </c>
      <c r="L45" s="89"/>
      <c r="M45" s="289">
        <f t="shared" si="9"/>
        <v>50000</v>
      </c>
      <c r="N45" s="89">
        <v>50000</v>
      </c>
      <c r="O45" s="289">
        <f t="shared" si="10"/>
        <v>50000</v>
      </c>
      <c r="P45" s="89">
        <v>35000</v>
      </c>
      <c r="Q45" s="89"/>
      <c r="R45" s="289">
        <f t="shared" si="11"/>
        <v>35000</v>
      </c>
      <c r="S45" s="302">
        <f t="shared" si="12"/>
        <v>210000</v>
      </c>
    </row>
    <row r="46" spans="1:19" ht="23.25" x14ac:dyDescent="0.45">
      <c r="A46" s="83">
        <v>41034040</v>
      </c>
      <c r="B46" s="90"/>
      <c r="C46" s="91"/>
      <c r="D46" s="91" t="s">
        <v>342</v>
      </c>
      <c r="E46" s="92"/>
      <c r="F46" s="100">
        <v>10000</v>
      </c>
      <c r="G46" s="89"/>
      <c r="H46" s="289">
        <f t="shared" si="7"/>
        <v>10000</v>
      </c>
      <c r="I46" s="100">
        <v>30000</v>
      </c>
      <c r="J46" s="289">
        <f t="shared" si="8"/>
        <v>30000</v>
      </c>
      <c r="K46" s="89"/>
      <c r="L46" s="89"/>
      <c r="M46" s="289">
        <f t="shared" si="9"/>
        <v>0</v>
      </c>
      <c r="N46" s="89">
        <v>40000</v>
      </c>
      <c r="O46" s="289">
        <f t="shared" si="10"/>
        <v>40000</v>
      </c>
      <c r="P46" s="89">
        <v>30000</v>
      </c>
      <c r="Q46" s="89"/>
      <c r="R46" s="289">
        <f t="shared" si="11"/>
        <v>30000</v>
      </c>
      <c r="S46" s="302">
        <f t="shared" si="12"/>
        <v>110000</v>
      </c>
    </row>
    <row r="47" spans="1:19" ht="23.25" x14ac:dyDescent="0.45">
      <c r="A47" s="83">
        <v>41034990</v>
      </c>
      <c r="B47" s="90"/>
      <c r="C47" s="91"/>
      <c r="D47" s="91" t="s">
        <v>343</v>
      </c>
      <c r="E47" s="92"/>
      <c r="F47" s="100"/>
      <c r="G47" s="89"/>
      <c r="H47" s="289">
        <f t="shared" si="7"/>
        <v>0</v>
      </c>
      <c r="I47" s="100">
        <v>100000</v>
      </c>
      <c r="J47" s="289">
        <f t="shared" si="8"/>
        <v>100000</v>
      </c>
      <c r="K47" s="89"/>
      <c r="L47" s="89"/>
      <c r="M47" s="289">
        <f t="shared" si="9"/>
        <v>0</v>
      </c>
      <c r="N47" s="89"/>
      <c r="O47" s="289">
        <f t="shared" si="10"/>
        <v>0</v>
      </c>
      <c r="P47" s="89"/>
      <c r="Q47" s="89"/>
      <c r="R47" s="289">
        <f t="shared" si="11"/>
        <v>0</v>
      </c>
      <c r="S47" s="302">
        <f t="shared" si="12"/>
        <v>100000</v>
      </c>
    </row>
    <row r="48" spans="1:19" ht="23.25" x14ac:dyDescent="0.45">
      <c r="A48" s="83">
        <v>41036030</v>
      </c>
      <c r="B48" s="90"/>
      <c r="C48" s="91"/>
      <c r="D48" s="91" t="s">
        <v>344</v>
      </c>
      <c r="E48" s="92"/>
      <c r="F48" s="100">
        <v>108000</v>
      </c>
      <c r="G48" s="89"/>
      <c r="H48" s="289">
        <f t="shared" si="7"/>
        <v>108000</v>
      </c>
      <c r="I48" s="100"/>
      <c r="J48" s="289">
        <f t="shared" si="8"/>
        <v>0</v>
      </c>
      <c r="K48" s="89">
        <v>100000</v>
      </c>
      <c r="L48" s="89"/>
      <c r="M48" s="289">
        <f t="shared" si="9"/>
        <v>100000</v>
      </c>
      <c r="N48" s="89">
        <v>140000</v>
      </c>
      <c r="O48" s="289">
        <f t="shared" si="10"/>
        <v>140000</v>
      </c>
      <c r="P48" s="89">
        <v>120000</v>
      </c>
      <c r="Q48" s="89"/>
      <c r="R48" s="289">
        <f t="shared" si="11"/>
        <v>120000</v>
      </c>
      <c r="S48" s="302">
        <f t="shared" si="12"/>
        <v>468000</v>
      </c>
    </row>
    <row r="49" spans="1:19" ht="23.25" x14ac:dyDescent="0.45">
      <c r="A49" s="83"/>
      <c r="B49" s="90"/>
      <c r="C49" s="101" t="s">
        <v>345</v>
      </c>
      <c r="D49" s="101"/>
      <c r="E49" s="102"/>
      <c r="F49" s="100"/>
      <c r="G49" s="89"/>
      <c r="H49" s="289">
        <f t="shared" si="7"/>
        <v>0</v>
      </c>
      <c r="I49" s="100"/>
      <c r="J49" s="289">
        <f t="shared" si="8"/>
        <v>0</v>
      </c>
      <c r="K49" s="89"/>
      <c r="L49" s="89"/>
      <c r="M49" s="289">
        <f t="shared" si="9"/>
        <v>0</v>
      </c>
      <c r="N49" s="89"/>
      <c r="O49" s="289">
        <f t="shared" si="10"/>
        <v>0</v>
      </c>
      <c r="P49" s="89"/>
      <c r="Q49" s="89"/>
      <c r="R49" s="289">
        <f t="shared" si="11"/>
        <v>0</v>
      </c>
      <c r="S49" s="302">
        <f t="shared" si="12"/>
        <v>0</v>
      </c>
    </row>
    <row r="50" spans="1:19" ht="23.25" x14ac:dyDescent="0.45">
      <c r="A50" s="83">
        <v>41035010</v>
      </c>
      <c r="B50" s="90" t="s">
        <v>315</v>
      </c>
      <c r="C50" s="91"/>
      <c r="D50" s="91" t="s">
        <v>346</v>
      </c>
      <c r="E50" s="92"/>
      <c r="F50" s="100">
        <v>9501000</v>
      </c>
      <c r="G50" s="89"/>
      <c r="H50" s="289">
        <f t="shared" si="7"/>
        <v>9501000</v>
      </c>
      <c r="I50" s="100">
        <v>3167000</v>
      </c>
      <c r="J50" s="289">
        <f t="shared" si="8"/>
        <v>3167000</v>
      </c>
      <c r="K50" s="100">
        <v>13857000</v>
      </c>
      <c r="L50" s="89"/>
      <c r="M50" s="289">
        <f t="shared" si="9"/>
        <v>13857000</v>
      </c>
      <c r="N50" s="89">
        <v>4355000</v>
      </c>
      <c r="O50" s="289">
        <f t="shared" si="10"/>
        <v>4355000</v>
      </c>
      <c r="P50" s="100">
        <v>8710000</v>
      </c>
      <c r="Q50" s="89"/>
      <c r="R50" s="289">
        <f t="shared" si="11"/>
        <v>8710000</v>
      </c>
      <c r="S50" s="302">
        <f t="shared" si="12"/>
        <v>39590000</v>
      </c>
    </row>
    <row r="51" spans="1:19" ht="23.25" x14ac:dyDescent="0.45">
      <c r="A51" s="83">
        <v>41035019</v>
      </c>
      <c r="B51" s="90"/>
      <c r="C51" s="91"/>
      <c r="D51" s="91" t="s">
        <v>347</v>
      </c>
      <c r="E51" s="92"/>
      <c r="F51" s="100"/>
      <c r="G51" s="89"/>
      <c r="H51" s="289">
        <f t="shared" si="7"/>
        <v>0</v>
      </c>
      <c r="I51" s="100"/>
      <c r="J51" s="289">
        <f t="shared" si="8"/>
        <v>0</v>
      </c>
      <c r="K51" s="100"/>
      <c r="L51" s="89"/>
      <c r="M51" s="289">
        <f t="shared" si="9"/>
        <v>0</v>
      </c>
      <c r="N51" s="89"/>
      <c r="O51" s="289">
        <f t="shared" si="10"/>
        <v>0</v>
      </c>
      <c r="P51" s="100"/>
      <c r="Q51" s="89"/>
      <c r="R51" s="289">
        <f t="shared" si="11"/>
        <v>0</v>
      </c>
      <c r="S51" s="302">
        <f t="shared" si="12"/>
        <v>0</v>
      </c>
    </row>
    <row r="52" spans="1:19" ht="23.25" x14ac:dyDescent="0.45">
      <c r="A52" s="83"/>
      <c r="B52" s="90"/>
      <c r="C52" s="101" t="s">
        <v>348</v>
      </c>
      <c r="D52" s="101"/>
      <c r="E52" s="102"/>
      <c r="F52" s="100"/>
      <c r="G52" s="89"/>
      <c r="H52" s="289">
        <f t="shared" si="7"/>
        <v>0</v>
      </c>
      <c r="I52" s="100"/>
      <c r="J52" s="289">
        <f t="shared" si="8"/>
        <v>0</v>
      </c>
      <c r="K52" s="100"/>
      <c r="L52" s="89"/>
      <c r="M52" s="289">
        <f t="shared" si="9"/>
        <v>0</v>
      </c>
      <c r="N52" s="89"/>
      <c r="O52" s="289">
        <f t="shared" si="10"/>
        <v>0</v>
      </c>
      <c r="P52" s="100"/>
      <c r="Q52" s="89"/>
      <c r="R52" s="289">
        <f t="shared" si="11"/>
        <v>0</v>
      </c>
      <c r="S52" s="302">
        <f t="shared" si="12"/>
        <v>0</v>
      </c>
    </row>
    <row r="53" spans="1:19" ht="23.25" x14ac:dyDescent="0.45">
      <c r="A53" s="83">
        <v>41036010</v>
      </c>
      <c r="B53" s="90"/>
      <c r="C53" s="91"/>
      <c r="D53" s="91" t="s">
        <v>349</v>
      </c>
      <c r="E53" s="92"/>
      <c r="F53" s="100">
        <v>9370000</v>
      </c>
      <c r="G53" s="89"/>
      <c r="H53" s="289">
        <f t="shared" si="7"/>
        <v>9370000</v>
      </c>
      <c r="I53" s="100">
        <v>5900000</v>
      </c>
      <c r="J53" s="289">
        <f t="shared" si="8"/>
        <v>5900000</v>
      </c>
      <c r="K53" s="100">
        <v>2354000</v>
      </c>
      <c r="L53" s="89"/>
      <c r="M53" s="289">
        <f t="shared" si="9"/>
        <v>2354000</v>
      </c>
      <c r="N53" s="89">
        <v>1303000</v>
      </c>
      <c r="O53" s="289">
        <f t="shared" si="10"/>
        <v>1303000</v>
      </c>
      <c r="P53" s="100">
        <v>1370000</v>
      </c>
      <c r="Q53" s="89"/>
      <c r="R53" s="289">
        <f t="shared" si="11"/>
        <v>1370000</v>
      </c>
      <c r="S53" s="302">
        <f t="shared" si="12"/>
        <v>20297000</v>
      </c>
    </row>
    <row r="54" spans="1:19" ht="23.25" x14ac:dyDescent="0.45">
      <c r="A54" s="83">
        <v>41036020</v>
      </c>
      <c r="B54" s="90"/>
      <c r="C54" s="91"/>
      <c r="D54" s="91" t="s">
        <v>350</v>
      </c>
      <c r="E54" s="92"/>
      <c r="F54" s="100">
        <v>207000</v>
      </c>
      <c r="G54" s="89"/>
      <c r="H54" s="289">
        <f t="shared" si="7"/>
        <v>207000</v>
      </c>
      <c r="I54" s="100">
        <v>59000</v>
      </c>
      <c r="J54" s="289">
        <f t="shared" si="8"/>
        <v>59000</v>
      </c>
      <c r="K54" s="89">
        <v>200000</v>
      </c>
      <c r="L54" s="89"/>
      <c r="M54" s="289">
        <f t="shared" si="9"/>
        <v>200000</v>
      </c>
      <c r="N54" s="89">
        <v>400000</v>
      </c>
      <c r="O54" s="289">
        <f t="shared" si="10"/>
        <v>400000</v>
      </c>
      <c r="P54" s="89">
        <v>120000</v>
      </c>
      <c r="Q54" s="89"/>
      <c r="R54" s="289">
        <f t="shared" si="11"/>
        <v>120000</v>
      </c>
      <c r="S54" s="302">
        <f t="shared" si="12"/>
        <v>986000</v>
      </c>
    </row>
    <row r="55" spans="1:19" ht="23.25" x14ac:dyDescent="0.45">
      <c r="A55" s="83">
        <v>41036029</v>
      </c>
      <c r="B55" s="90"/>
      <c r="C55" s="91"/>
      <c r="D55" s="91" t="s">
        <v>351</v>
      </c>
      <c r="E55" s="92"/>
      <c r="F55" s="100"/>
      <c r="G55" s="89"/>
      <c r="H55" s="289">
        <f t="shared" si="7"/>
        <v>0</v>
      </c>
      <c r="I55" s="100"/>
      <c r="J55" s="289">
        <f t="shared" si="8"/>
        <v>0</v>
      </c>
      <c r="K55" s="89"/>
      <c r="L55" s="89"/>
      <c r="M55" s="289">
        <f t="shared" si="9"/>
        <v>0</v>
      </c>
      <c r="N55" s="89"/>
      <c r="O55" s="289">
        <f t="shared" si="10"/>
        <v>0</v>
      </c>
      <c r="P55" s="89"/>
      <c r="Q55" s="89"/>
      <c r="R55" s="289">
        <f t="shared" si="11"/>
        <v>0</v>
      </c>
      <c r="S55" s="302">
        <f t="shared" si="12"/>
        <v>0</v>
      </c>
    </row>
    <row r="56" spans="1:19" ht="23.25" x14ac:dyDescent="0.45">
      <c r="A56" s="83"/>
      <c r="B56" s="90"/>
      <c r="C56" s="101" t="s">
        <v>352</v>
      </c>
      <c r="D56" s="91"/>
      <c r="E56" s="92"/>
      <c r="F56" s="100"/>
      <c r="G56" s="89"/>
      <c r="H56" s="289">
        <f t="shared" si="7"/>
        <v>0</v>
      </c>
      <c r="I56" s="100"/>
      <c r="J56" s="289">
        <f t="shared" si="8"/>
        <v>0</v>
      </c>
      <c r="K56" s="89"/>
      <c r="L56" s="89"/>
      <c r="M56" s="289">
        <f t="shared" si="9"/>
        <v>0</v>
      </c>
      <c r="N56" s="89"/>
      <c r="O56" s="289">
        <f t="shared" si="10"/>
        <v>0</v>
      </c>
      <c r="P56" s="89"/>
      <c r="Q56" s="89"/>
      <c r="R56" s="289">
        <f t="shared" si="11"/>
        <v>0</v>
      </c>
      <c r="S56" s="302">
        <f t="shared" si="12"/>
        <v>0</v>
      </c>
    </row>
    <row r="57" spans="1:19" ht="23.25" x14ac:dyDescent="0.45">
      <c r="A57" s="83">
        <v>41037010</v>
      </c>
      <c r="B57" s="90"/>
      <c r="C57" s="91"/>
      <c r="D57" s="91" t="s">
        <v>353</v>
      </c>
      <c r="E57" s="92"/>
      <c r="F57" s="100"/>
      <c r="G57" s="89"/>
      <c r="H57" s="289">
        <f t="shared" si="7"/>
        <v>0</v>
      </c>
      <c r="I57" s="100"/>
      <c r="J57" s="289">
        <f t="shared" si="8"/>
        <v>0</v>
      </c>
      <c r="K57" s="89"/>
      <c r="L57" s="89"/>
      <c r="M57" s="289">
        <f t="shared" si="9"/>
        <v>0</v>
      </c>
      <c r="N57" s="89"/>
      <c r="O57" s="289">
        <f t="shared" si="10"/>
        <v>0</v>
      </c>
      <c r="P57" s="89"/>
      <c r="Q57" s="89"/>
      <c r="R57" s="289">
        <f t="shared" si="11"/>
        <v>0</v>
      </c>
      <c r="S57" s="302">
        <f t="shared" si="12"/>
        <v>0</v>
      </c>
    </row>
    <row r="58" spans="1:19" ht="23.25" x14ac:dyDescent="0.45">
      <c r="A58" s="83"/>
      <c r="B58" s="90"/>
      <c r="C58" s="324" t="s">
        <v>354</v>
      </c>
      <c r="D58" s="324"/>
      <c r="E58" s="325"/>
      <c r="F58" s="100"/>
      <c r="G58" s="89"/>
      <c r="H58" s="289">
        <f t="shared" si="7"/>
        <v>0</v>
      </c>
      <c r="I58" s="100"/>
      <c r="J58" s="289">
        <f t="shared" si="8"/>
        <v>0</v>
      </c>
      <c r="K58" s="89"/>
      <c r="L58" s="89"/>
      <c r="M58" s="289">
        <f t="shared" si="9"/>
        <v>0</v>
      </c>
      <c r="N58" s="89"/>
      <c r="O58" s="289">
        <f t="shared" si="10"/>
        <v>0</v>
      </c>
      <c r="P58" s="89"/>
      <c r="Q58" s="89"/>
      <c r="R58" s="289">
        <f t="shared" si="11"/>
        <v>0</v>
      </c>
      <c r="S58" s="302">
        <f t="shared" si="12"/>
        <v>0</v>
      </c>
    </row>
    <row r="59" spans="1:19" ht="23.25" x14ac:dyDescent="0.45">
      <c r="A59" s="83">
        <v>41035020</v>
      </c>
      <c r="B59" s="90" t="s">
        <v>315</v>
      </c>
      <c r="C59" s="91"/>
      <c r="D59" s="91" t="s">
        <v>355</v>
      </c>
      <c r="E59" s="92"/>
      <c r="F59" s="100"/>
      <c r="G59" s="89"/>
      <c r="H59" s="289">
        <f t="shared" si="7"/>
        <v>0</v>
      </c>
      <c r="I59" s="100"/>
      <c r="J59" s="289">
        <f t="shared" si="8"/>
        <v>0</v>
      </c>
      <c r="K59" s="89"/>
      <c r="L59" s="89"/>
      <c r="M59" s="289">
        <f t="shared" si="9"/>
        <v>0</v>
      </c>
      <c r="N59" s="89">
        <v>5000</v>
      </c>
      <c r="O59" s="289">
        <f t="shared" si="10"/>
        <v>5000</v>
      </c>
      <c r="P59" s="89">
        <v>70000</v>
      </c>
      <c r="Q59" s="89"/>
      <c r="R59" s="289">
        <f t="shared" si="11"/>
        <v>70000</v>
      </c>
      <c r="S59" s="302">
        <f t="shared" si="12"/>
        <v>75000</v>
      </c>
    </row>
    <row r="60" spans="1:19" ht="23.25" x14ac:dyDescent="0.45">
      <c r="A60" s="83">
        <v>41039010</v>
      </c>
      <c r="B60" s="90"/>
      <c r="C60" s="91"/>
      <c r="D60" s="91" t="s">
        <v>356</v>
      </c>
      <c r="E60" s="92"/>
      <c r="F60" s="100">
        <v>90000</v>
      </c>
      <c r="G60" s="89"/>
      <c r="H60" s="289">
        <f t="shared" si="7"/>
        <v>90000</v>
      </c>
      <c r="I60" s="100">
        <v>60000</v>
      </c>
      <c r="J60" s="289">
        <f t="shared" si="8"/>
        <v>60000</v>
      </c>
      <c r="K60" s="89">
        <v>90000</v>
      </c>
      <c r="L60" s="89"/>
      <c r="M60" s="289">
        <f t="shared" si="9"/>
        <v>90000</v>
      </c>
      <c r="N60" s="89">
        <v>64000</v>
      </c>
      <c r="O60" s="289">
        <f t="shared" si="10"/>
        <v>64000</v>
      </c>
      <c r="P60" s="89">
        <v>50000</v>
      </c>
      <c r="Q60" s="89"/>
      <c r="R60" s="289">
        <f t="shared" si="11"/>
        <v>50000</v>
      </c>
      <c r="S60" s="302">
        <f t="shared" si="12"/>
        <v>354000</v>
      </c>
    </row>
    <row r="61" spans="1:19" ht="23.25" x14ac:dyDescent="0.45">
      <c r="A61" s="83">
        <v>41039020</v>
      </c>
      <c r="B61" s="90" t="s">
        <v>315</v>
      </c>
      <c r="C61" s="91"/>
      <c r="D61" s="91" t="s">
        <v>357</v>
      </c>
      <c r="E61" s="92"/>
      <c r="F61" s="100">
        <v>225000</v>
      </c>
      <c r="G61" s="89"/>
      <c r="H61" s="289">
        <f t="shared" si="7"/>
        <v>225000</v>
      </c>
      <c r="I61" s="100">
        <v>35000</v>
      </c>
      <c r="J61" s="289">
        <f t="shared" si="8"/>
        <v>35000</v>
      </c>
      <c r="K61" s="89">
        <v>30000</v>
      </c>
      <c r="L61" s="89"/>
      <c r="M61" s="289">
        <f t="shared" si="9"/>
        <v>30000</v>
      </c>
      <c r="N61" s="89">
        <v>20000</v>
      </c>
      <c r="O61" s="289">
        <f t="shared" si="10"/>
        <v>20000</v>
      </c>
      <c r="P61" s="89">
        <v>60000</v>
      </c>
      <c r="Q61" s="89"/>
      <c r="R61" s="289">
        <f t="shared" si="11"/>
        <v>60000</v>
      </c>
      <c r="S61" s="302">
        <f t="shared" si="12"/>
        <v>370000</v>
      </c>
    </row>
    <row r="62" spans="1:19" ht="23.25" x14ac:dyDescent="0.45">
      <c r="A62" s="83">
        <v>41039029</v>
      </c>
      <c r="B62" s="113"/>
      <c r="C62" s="114"/>
      <c r="D62" s="91" t="s">
        <v>358</v>
      </c>
      <c r="E62" s="115"/>
      <c r="F62" s="116"/>
      <c r="G62" s="117"/>
      <c r="H62" s="289">
        <f t="shared" si="7"/>
        <v>0</v>
      </c>
      <c r="I62" s="116"/>
      <c r="J62" s="289">
        <f t="shared" si="8"/>
        <v>0</v>
      </c>
      <c r="K62" s="117"/>
      <c r="L62" s="117"/>
      <c r="M62" s="289">
        <f t="shared" si="9"/>
        <v>0</v>
      </c>
      <c r="N62" s="117"/>
      <c r="O62" s="289">
        <f t="shared" si="10"/>
        <v>0</v>
      </c>
      <c r="P62" s="117"/>
      <c r="Q62" s="117"/>
      <c r="R62" s="289">
        <f t="shared" si="11"/>
        <v>0</v>
      </c>
      <c r="S62" s="302">
        <f t="shared" si="12"/>
        <v>0</v>
      </c>
    </row>
    <row r="63" spans="1:19" ht="23.25" x14ac:dyDescent="0.45">
      <c r="A63" s="83">
        <v>41039030</v>
      </c>
      <c r="B63" s="90" t="s">
        <v>315</v>
      </c>
      <c r="C63" s="91"/>
      <c r="D63" s="91" t="s">
        <v>359</v>
      </c>
      <c r="E63" s="92"/>
      <c r="F63" s="100">
        <v>120000</v>
      </c>
      <c r="G63" s="89"/>
      <c r="H63" s="289">
        <f t="shared" si="7"/>
        <v>120000</v>
      </c>
      <c r="I63" s="100"/>
      <c r="J63" s="289">
        <f t="shared" si="8"/>
        <v>0</v>
      </c>
      <c r="K63" s="89">
        <v>122000</v>
      </c>
      <c r="L63" s="89"/>
      <c r="M63" s="289">
        <f t="shared" si="9"/>
        <v>122000</v>
      </c>
      <c r="N63" s="89">
        <v>25000</v>
      </c>
      <c r="O63" s="289">
        <f t="shared" si="10"/>
        <v>25000</v>
      </c>
      <c r="P63" s="89">
        <v>40000</v>
      </c>
      <c r="Q63" s="89"/>
      <c r="R63" s="289">
        <f t="shared" si="11"/>
        <v>40000</v>
      </c>
      <c r="S63" s="302">
        <f t="shared" si="12"/>
        <v>307000</v>
      </c>
    </row>
    <row r="64" spans="1:19" ht="23.25" x14ac:dyDescent="0.45">
      <c r="A64" s="83">
        <v>41039039</v>
      </c>
      <c r="B64" s="90"/>
      <c r="C64" s="91"/>
      <c r="D64" s="91" t="s">
        <v>360</v>
      </c>
      <c r="E64" s="92"/>
      <c r="F64" s="100"/>
      <c r="G64" s="89"/>
      <c r="H64" s="289">
        <f t="shared" si="7"/>
        <v>0</v>
      </c>
      <c r="I64" s="100"/>
      <c r="J64" s="289">
        <f t="shared" si="8"/>
        <v>0</v>
      </c>
      <c r="K64" s="89"/>
      <c r="L64" s="89"/>
      <c r="M64" s="289">
        <f t="shared" si="9"/>
        <v>0</v>
      </c>
      <c r="N64" s="89"/>
      <c r="O64" s="289">
        <f t="shared" si="10"/>
        <v>0</v>
      </c>
      <c r="P64" s="89"/>
      <c r="Q64" s="89"/>
      <c r="R64" s="289">
        <f t="shared" si="11"/>
        <v>0</v>
      </c>
      <c r="S64" s="302">
        <f t="shared" si="12"/>
        <v>0</v>
      </c>
    </row>
    <row r="65" spans="1:19" ht="23.25" x14ac:dyDescent="0.45">
      <c r="A65" s="96">
        <v>41039040</v>
      </c>
      <c r="B65" s="109"/>
      <c r="C65" s="98"/>
      <c r="D65" s="118" t="s">
        <v>361</v>
      </c>
      <c r="E65" s="99"/>
      <c r="F65" s="112">
        <v>199000</v>
      </c>
      <c r="G65" s="82"/>
      <c r="H65" s="289">
        <f t="shared" si="7"/>
        <v>199000</v>
      </c>
      <c r="I65" s="112"/>
      <c r="J65" s="289">
        <f t="shared" si="8"/>
        <v>0</v>
      </c>
      <c r="K65" s="82">
        <v>130000</v>
      </c>
      <c r="L65" s="82"/>
      <c r="M65" s="289">
        <f t="shared" si="9"/>
        <v>130000</v>
      </c>
      <c r="N65" s="82">
        <v>20000</v>
      </c>
      <c r="O65" s="289">
        <f t="shared" si="10"/>
        <v>20000</v>
      </c>
      <c r="P65" s="82">
        <v>100000</v>
      </c>
      <c r="Q65" s="82"/>
      <c r="R65" s="289">
        <f t="shared" si="11"/>
        <v>100000</v>
      </c>
      <c r="S65" s="302">
        <f t="shared" si="12"/>
        <v>449000</v>
      </c>
    </row>
    <row r="66" spans="1:19" ht="23.25" x14ac:dyDescent="0.45">
      <c r="A66" s="83">
        <v>41039050</v>
      </c>
      <c r="B66" s="90"/>
      <c r="C66" s="91"/>
      <c r="D66" s="91" t="s">
        <v>362</v>
      </c>
      <c r="E66" s="92"/>
      <c r="F66" s="100">
        <v>100000</v>
      </c>
      <c r="G66" s="89"/>
      <c r="H66" s="289">
        <f t="shared" si="7"/>
        <v>100000</v>
      </c>
      <c r="I66" s="100">
        <v>10000</v>
      </c>
      <c r="J66" s="289">
        <f t="shared" si="8"/>
        <v>10000</v>
      </c>
      <c r="K66" s="89">
        <v>170000</v>
      </c>
      <c r="L66" s="89"/>
      <c r="M66" s="289">
        <f t="shared" si="9"/>
        <v>170000</v>
      </c>
      <c r="N66" s="89">
        <v>150000</v>
      </c>
      <c r="O66" s="289">
        <f t="shared" si="10"/>
        <v>150000</v>
      </c>
      <c r="P66" s="89">
        <v>30000</v>
      </c>
      <c r="Q66" s="89"/>
      <c r="R66" s="289">
        <f t="shared" si="11"/>
        <v>30000</v>
      </c>
      <c r="S66" s="302">
        <f t="shared" si="12"/>
        <v>460000</v>
      </c>
    </row>
    <row r="67" spans="1:19" ht="23.25" x14ac:dyDescent="0.45">
      <c r="A67" s="83">
        <v>41039060</v>
      </c>
      <c r="B67" s="90"/>
      <c r="C67" s="91"/>
      <c r="D67" s="91" t="s">
        <v>363</v>
      </c>
      <c r="E67" s="92"/>
      <c r="F67" s="100">
        <v>100000</v>
      </c>
      <c r="G67" s="89"/>
      <c r="H67" s="289">
        <f t="shared" si="7"/>
        <v>100000</v>
      </c>
      <c r="I67" s="100">
        <v>100000</v>
      </c>
      <c r="J67" s="289">
        <f t="shared" si="8"/>
        <v>100000</v>
      </c>
      <c r="K67" s="89">
        <v>150000</v>
      </c>
      <c r="L67" s="89"/>
      <c r="M67" s="289">
        <f t="shared" si="9"/>
        <v>150000</v>
      </c>
      <c r="N67" s="89">
        <v>200000</v>
      </c>
      <c r="O67" s="289">
        <f t="shared" si="10"/>
        <v>200000</v>
      </c>
      <c r="P67" s="89">
        <v>200000</v>
      </c>
      <c r="Q67" s="89"/>
      <c r="R67" s="289">
        <f t="shared" si="11"/>
        <v>200000</v>
      </c>
      <c r="S67" s="302">
        <f t="shared" si="12"/>
        <v>750000</v>
      </c>
    </row>
    <row r="68" spans="1:19" ht="23.25" x14ac:dyDescent="0.45">
      <c r="A68" s="83">
        <v>41039080</v>
      </c>
      <c r="B68" s="90"/>
      <c r="C68" s="91"/>
      <c r="D68" s="91" t="s">
        <v>364</v>
      </c>
      <c r="E68" s="92"/>
      <c r="F68" s="100"/>
      <c r="G68" s="89"/>
      <c r="H68" s="289">
        <f t="shared" si="7"/>
        <v>0</v>
      </c>
      <c r="I68" s="100"/>
      <c r="J68" s="289">
        <f t="shared" si="8"/>
        <v>0</v>
      </c>
      <c r="K68" s="89"/>
      <c r="L68" s="89"/>
      <c r="M68" s="289">
        <f t="shared" si="9"/>
        <v>0</v>
      </c>
      <c r="N68" s="89"/>
      <c r="O68" s="289">
        <f t="shared" si="10"/>
        <v>0</v>
      </c>
      <c r="P68" s="89"/>
      <c r="Q68" s="89"/>
      <c r="R68" s="289">
        <f t="shared" si="11"/>
        <v>0</v>
      </c>
      <c r="S68" s="302">
        <f t="shared" si="12"/>
        <v>0</v>
      </c>
    </row>
    <row r="69" spans="1:19" ht="23.25" x14ac:dyDescent="0.45">
      <c r="A69" s="83">
        <v>41039089</v>
      </c>
      <c r="B69" s="90"/>
      <c r="C69" s="91"/>
      <c r="D69" s="91" t="s">
        <v>365</v>
      </c>
      <c r="E69" s="92"/>
      <c r="F69" s="100"/>
      <c r="G69" s="89"/>
      <c r="H69" s="289">
        <f t="shared" si="7"/>
        <v>0</v>
      </c>
      <c r="I69" s="100"/>
      <c r="J69" s="289">
        <f t="shared" si="8"/>
        <v>0</v>
      </c>
      <c r="K69" s="89"/>
      <c r="L69" s="89"/>
      <c r="M69" s="289">
        <f t="shared" si="9"/>
        <v>0</v>
      </c>
      <c r="N69" s="89"/>
      <c r="O69" s="289">
        <f t="shared" si="10"/>
        <v>0</v>
      </c>
      <c r="P69" s="89"/>
      <c r="Q69" s="89"/>
      <c r="R69" s="289">
        <f t="shared" si="11"/>
        <v>0</v>
      </c>
      <c r="S69" s="302">
        <f t="shared" si="12"/>
        <v>0</v>
      </c>
    </row>
    <row r="70" spans="1:19" ht="23.25" x14ac:dyDescent="0.45">
      <c r="A70" s="83">
        <v>41039090</v>
      </c>
      <c r="B70" s="90" t="s">
        <v>315</v>
      </c>
      <c r="C70" s="91"/>
      <c r="D70" s="91" t="s">
        <v>366</v>
      </c>
      <c r="E70" s="92"/>
      <c r="F70" s="100">
        <v>412000</v>
      </c>
      <c r="G70" s="89"/>
      <c r="H70" s="289">
        <f t="shared" si="7"/>
        <v>412000</v>
      </c>
      <c r="I70" s="100">
        <v>20000</v>
      </c>
      <c r="J70" s="289">
        <f t="shared" si="8"/>
        <v>20000</v>
      </c>
      <c r="K70" s="89">
        <v>180000</v>
      </c>
      <c r="L70" s="89"/>
      <c r="M70" s="289">
        <f t="shared" si="9"/>
        <v>180000</v>
      </c>
      <c r="N70" s="89">
        <v>15000</v>
      </c>
      <c r="O70" s="289">
        <f t="shared" si="10"/>
        <v>15000</v>
      </c>
      <c r="P70" s="89"/>
      <c r="Q70" s="89"/>
      <c r="R70" s="289">
        <f t="shared" si="11"/>
        <v>0</v>
      </c>
      <c r="S70" s="302">
        <f t="shared" si="12"/>
        <v>627000</v>
      </c>
    </row>
    <row r="71" spans="1:19" ht="23.25" x14ac:dyDescent="0.45">
      <c r="A71" s="83">
        <v>41039099</v>
      </c>
      <c r="B71" s="90"/>
      <c r="C71" s="91"/>
      <c r="D71" s="91" t="s">
        <v>367</v>
      </c>
      <c r="E71" s="92"/>
      <c r="F71" s="100"/>
      <c r="G71" s="89"/>
      <c r="H71" s="289">
        <f t="shared" si="7"/>
        <v>0</v>
      </c>
      <c r="I71" s="100"/>
      <c r="J71" s="289">
        <f t="shared" si="8"/>
        <v>0</v>
      </c>
      <c r="K71" s="89"/>
      <c r="L71" s="89"/>
      <c r="M71" s="289">
        <f t="shared" si="9"/>
        <v>0</v>
      </c>
      <c r="N71" s="89"/>
      <c r="O71" s="289">
        <f t="shared" si="10"/>
        <v>0</v>
      </c>
      <c r="P71" s="89"/>
      <c r="Q71" s="89"/>
      <c r="R71" s="289">
        <f t="shared" si="11"/>
        <v>0</v>
      </c>
      <c r="S71" s="302">
        <f t="shared" si="12"/>
        <v>0</v>
      </c>
    </row>
    <row r="72" spans="1:19" ht="23.25" x14ac:dyDescent="0.45">
      <c r="A72" s="83">
        <v>41039100</v>
      </c>
      <c r="B72" s="90" t="s">
        <v>315</v>
      </c>
      <c r="C72" s="91"/>
      <c r="D72" s="91" t="s">
        <v>368</v>
      </c>
      <c r="E72" s="92"/>
      <c r="F72" s="100"/>
      <c r="G72" s="89"/>
      <c r="H72" s="289">
        <f t="shared" si="7"/>
        <v>0</v>
      </c>
      <c r="I72" s="100"/>
      <c r="J72" s="289">
        <f t="shared" si="8"/>
        <v>0</v>
      </c>
      <c r="K72" s="89"/>
      <c r="L72" s="89"/>
      <c r="M72" s="289">
        <f t="shared" si="9"/>
        <v>0</v>
      </c>
      <c r="N72" s="89"/>
      <c r="O72" s="289">
        <f t="shared" si="10"/>
        <v>0</v>
      </c>
      <c r="P72" s="89"/>
      <c r="Q72" s="89"/>
      <c r="R72" s="289">
        <f t="shared" si="11"/>
        <v>0</v>
      </c>
      <c r="S72" s="302">
        <f t="shared" si="12"/>
        <v>0</v>
      </c>
    </row>
    <row r="73" spans="1:19" ht="23.25" x14ac:dyDescent="0.45">
      <c r="A73" s="83">
        <v>41039109</v>
      </c>
      <c r="B73" s="90"/>
      <c r="C73" s="91"/>
      <c r="D73" s="91" t="s">
        <v>369</v>
      </c>
      <c r="E73" s="92"/>
      <c r="F73" s="100"/>
      <c r="G73" s="89"/>
      <c r="H73" s="289">
        <f t="shared" si="7"/>
        <v>0</v>
      </c>
      <c r="I73" s="100"/>
      <c r="J73" s="289">
        <f t="shared" si="8"/>
        <v>0</v>
      </c>
      <c r="K73" s="89"/>
      <c r="L73" s="89"/>
      <c r="M73" s="289">
        <f t="shared" si="9"/>
        <v>0</v>
      </c>
      <c r="N73" s="89"/>
      <c r="O73" s="289">
        <f t="shared" si="10"/>
        <v>0</v>
      </c>
      <c r="P73" s="89"/>
      <c r="Q73" s="89"/>
      <c r="R73" s="289">
        <f t="shared" si="11"/>
        <v>0</v>
      </c>
      <c r="S73" s="302">
        <f t="shared" si="12"/>
        <v>0</v>
      </c>
    </row>
    <row r="74" spans="1:19" ht="23.25" x14ac:dyDescent="0.45">
      <c r="A74" s="83">
        <v>41039110</v>
      </c>
      <c r="B74" s="90"/>
      <c r="C74" s="91"/>
      <c r="D74" s="91" t="s">
        <v>370</v>
      </c>
      <c r="E74" s="92"/>
      <c r="F74" s="100"/>
      <c r="G74" s="89"/>
      <c r="H74" s="289">
        <f t="shared" si="7"/>
        <v>0</v>
      </c>
      <c r="I74" s="100"/>
      <c r="J74" s="289">
        <f t="shared" si="8"/>
        <v>0</v>
      </c>
      <c r="K74" s="89"/>
      <c r="L74" s="89"/>
      <c r="M74" s="289">
        <f t="shared" si="9"/>
        <v>0</v>
      </c>
      <c r="N74" s="89">
        <v>900000</v>
      </c>
      <c r="O74" s="289">
        <f t="shared" si="10"/>
        <v>900000</v>
      </c>
      <c r="P74" s="89"/>
      <c r="Q74" s="89"/>
      <c r="R74" s="289">
        <f t="shared" si="11"/>
        <v>0</v>
      </c>
      <c r="S74" s="302">
        <f t="shared" si="12"/>
        <v>900000</v>
      </c>
    </row>
    <row r="75" spans="1:19" ht="23.25" x14ac:dyDescent="0.45">
      <c r="A75" s="83">
        <v>41039120</v>
      </c>
      <c r="B75" s="90" t="s">
        <v>315</v>
      </c>
      <c r="C75" s="91"/>
      <c r="D75" s="91" t="s">
        <v>371</v>
      </c>
      <c r="E75" s="92"/>
      <c r="F75" s="100"/>
      <c r="G75" s="89"/>
      <c r="H75" s="289">
        <f t="shared" si="7"/>
        <v>0</v>
      </c>
      <c r="I75" s="100"/>
      <c r="J75" s="289">
        <f t="shared" si="8"/>
        <v>0</v>
      </c>
      <c r="K75" s="89"/>
      <c r="L75" s="89"/>
      <c r="M75" s="289">
        <f t="shared" si="9"/>
        <v>0</v>
      </c>
      <c r="N75" s="89"/>
      <c r="O75" s="289">
        <f t="shared" si="10"/>
        <v>0</v>
      </c>
      <c r="P75" s="89"/>
      <c r="Q75" s="89"/>
      <c r="R75" s="289">
        <f t="shared" si="11"/>
        <v>0</v>
      </c>
      <c r="S75" s="302">
        <f t="shared" si="12"/>
        <v>0</v>
      </c>
    </row>
    <row r="76" spans="1:19" ht="23.25" x14ac:dyDescent="0.45">
      <c r="A76" s="83">
        <v>41039130</v>
      </c>
      <c r="B76" s="90"/>
      <c r="C76" s="91"/>
      <c r="D76" s="91" t="s">
        <v>372</v>
      </c>
      <c r="E76" s="92"/>
      <c r="F76" s="100">
        <v>100000</v>
      </c>
      <c r="G76" s="89"/>
      <c r="H76" s="289">
        <f t="shared" si="7"/>
        <v>100000</v>
      </c>
      <c r="I76" s="100">
        <v>270000</v>
      </c>
      <c r="J76" s="289">
        <f t="shared" si="8"/>
        <v>270000</v>
      </c>
      <c r="K76" s="89">
        <v>60000</v>
      </c>
      <c r="L76" s="89"/>
      <c r="M76" s="289">
        <f t="shared" si="9"/>
        <v>60000</v>
      </c>
      <c r="N76" s="89">
        <v>250000</v>
      </c>
      <c r="O76" s="289">
        <f t="shared" si="10"/>
        <v>250000</v>
      </c>
      <c r="P76" s="89">
        <v>150000</v>
      </c>
      <c r="Q76" s="89"/>
      <c r="R76" s="289">
        <f t="shared" si="11"/>
        <v>150000</v>
      </c>
      <c r="S76" s="302">
        <f t="shared" si="12"/>
        <v>830000</v>
      </c>
    </row>
    <row r="77" spans="1:19" ht="23.25" x14ac:dyDescent="0.45">
      <c r="A77" s="93">
        <v>41039140</v>
      </c>
      <c r="B77" s="90" t="s">
        <v>315</v>
      </c>
      <c r="C77" s="91"/>
      <c r="D77" s="91" t="s">
        <v>373</v>
      </c>
      <c r="E77" s="92"/>
      <c r="F77" s="100"/>
      <c r="G77" s="89"/>
      <c r="H77" s="289">
        <f t="shared" si="7"/>
        <v>0</v>
      </c>
      <c r="I77" s="100"/>
      <c r="J77" s="289">
        <f t="shared" si="8"/>
        <v>0</v>
      </c>
      <c r="K77" s="89"/>
      <c r="L77" s="89"/>
      <c r="M77" s="289">
        <f t="shared" si="9"/>
        <v>0</v>
      </c>
      <c r="N77" s="89"/>
      <c r="O77" s="289">
        <f t="shared" si="10"/>
        <v>0</v>
      </c>
      <c r="P77" s="89"/>
      <c r="Q77" s="89"/>
      <c r="R77" s="289">
        <f t="shared" si="11"/>
        <v>0</v>
      </c>
      <c r="S77" s="302">
        <f t="shared" si="12"/>
        <v>0</v>
      </c>
    </row>
    <row r="78" spans="1:19" ht="23.25" x14ac:dyDescent="0.45">
      <c r="A78" s="93">
        <v>41039150</v>
      </c>
      <c r="B78" s="90" t="s">
        <v>315</v>
      </c>
      <c r="C78" s="91"/>
      <c r="D78" s="91" t="s">
        <v>374</v>
      </c>
      <c r="E78" s="92"/>
      <c r="F78" s="100"/>
      <c r="G78" s="89"/>
      <c r="H78" s="289">
        <f t="shared" si="7"/>
        <v>0</v>
      </c>
      <c r="I78" s="100"/>
      <c r="J78" s="289">
        <f t="shared" si="8"/>
        <v>0</v>
      </c>
      <c r="K78" s="89"/>
      <c r="L78" s="89"/>
      <c r="M78" s="289">
        <f t="shared" si="9"/>
        <v>0</v>
      </c>
      <c r="N78" s="89"/>
      <c r="O78" s="289">
        <f t="shared" si="10"/>
        <v>0</v>
      </c>
      <c r="P78" s="89"/>
      <c r="Q78" s="89"/>
      <c r="R78" s="289">
        <f t="shared" si="11"/>
        <v>0</v>
      </c>
      <c r="S78" s="302">
        <f t="shared" si="12"/>
        <v>0</v>
      </c>
    </row>
    <row r="79" spans="1:19" ht="23.25" x14ac:dyDescent="0.45">
      <c r="A79" s="93">
        <v>41039160</v>
      </c>
      <c r="B79" s="90"/>
      <c r="C79" s="91"/>
      <c r="D79" s="91" t="s">
        <v>375</v>
      </c>
      <c r="E79" s="92"/>
      <c r="F79" s="100"/>
      <c r="G79" s="89"/>
      <c r="H79" s="289">
        <f t="shared" si="7"/>
        <v>0</v>
      </c>
      <c r="I79" s="100"/>
      <c r="J79" s="289">
        <f t="shared" si="8"/>
        <v>0</v>
      </c>
      <c r="K79" s="89"/>
      <c r="L79" s="89"/>
      <c r="M79" s="289">
        <f t="shared" si="9"/>
        <v>0</v>
      </c>
      <c r="N79" s="89"/>
      <c r="O79" s="289">
        <f t="shared" si="10"/>
        <v>0</v>
      </c>
      <c r="P79" s="89"/>
      <c r="Q79" s="89"/>
      <c r="R79" s="289">
        <f t="shared" si="11"/>
        <v>0</v>
      </c>
      <c r="S79" s="302">
        <f t="shared" si="12"/>
        <v>0</v>
      </c>
    </row>
    <row r="80" spans="1:19" ht="23.25" x14ac:dyDescent="0.45">
      <c r="A80" s="93">
        <v>41039990</v>
      </c>
      <c r="B80" s="90"/>
      <c r="C80" s="91"/>
      <c r="D80" s="91" t="s">
        <v>376</v>
      </c>
      <c r="E80" s="92"/>
      <c r="F80" s="100">
        <v>30000</v>
      </c>
      <c r="G80" s="89"/>
      <c r="H80" s="289">
        <f t="shared" si="7"/>
        <v>30000</v>
      </c>
      <c r="I80" s="100">
        <v>100000</v>
      </c>
      <c r="J80" s="289">
        <f t="shared" si="8"/>
        <v>100000</v>
      </c>
      <c r="K80" s="100">
        <v>100000</v>
      </c>
      <c r="L80" s="89"/>
      <c r="M80" s="289">
        <f t="shared" si="9"/>
        <v>100000</v>
      </c>
      <c r="N80" s="89">
        <v>70000</v>
      </c>
      <c r="O80" s="289">
        <f t="shared" si="10"/>
        <v>70000</v>
      </c>
      <c r="P80" s="100">
        <v>10000</v>
      </c>
      <c r="Q80" s="89"/>
      <c r="R80" s="289">
        <f t="shared" si="11"/>
        <v>10000</v>
      </c>
      <c r="S80" s="302">
        <f t="shared" si="12"/>
        <v>310000</v>
      </c>
    </row>
    <row r="81" spans="1:21" ht="23.25" x14ac:dyDescent="0.2">
      <c r="A81" s="94"/>
      <c r="B81" s="326" t="s">
        <v>377</v>
      </c>
      <c r="C81" s="327"/>
      <c r="D81" s="327"/>
      <c r="E81" s="328"/>
      <c r="F81" s="119">
        <f>SUBTOTAL(109,F20:F80)</f>
        <v>26512000</v>
      </c>
      <c r="G81" s="119">
        <f>SUBTOTAL(109,G20:G80)</f>
        <v>0</v>
      </c>
      <c r="H81" s="119">
        <f>SUBTOTAL(109,H20:H80)</f>
        <v>26512000</v>
      </c>
      <c r="I81" s="119">
        <f t="shared" ref="I81:S81" si="13">SUBTOTAL(109,I20:I80)</f>
        <v>11749000</v>
      </c>
      <c r="J81" s="119">
        <f t="shared" si="13"/>
        <v>11749000</v>
      </c>
      <c r="K81" s="119">
        <f t="shared" si="13"/>
        <v>20783000</v>
      </c>
      <c r="L81" s="119">
        <f t="shared" si="13"/>
        <v>0</v>
      </c>
      <c r="M81" s="119">
        <f t="shared" si="13"/>
        <v>20783000</v>
      </c>
      <c r="N81" s="119">
        <f t="shared" si="13"/>
        <v>9774000</v>
      </c>
      <c r="O81" s="119">
        <f t="shared" si="13"/>
        <v>9774000</v>
      </c>
      <c r="P81" s="119">
        <f t="shared" si="13"/>
        <v>13916000</v>
      </c>
      <c r="Q81" s="119">
        <f t="shared" si="13"/>
        <v>0</v>
      </c>
      <c r="R81" s="119">
        <f t="shared" si="13"/>
        <v>13916000</v>
      </c>
      <c r="S81" s="304">
        <f t="shared" si="13"/>
        <v>82734000</v>
      </c>
      <c r="U81" s="291">
        <f>82734000-S50-S53-S54</f>
        <v>21861000</v>
      </c>
    </row>
    <row r="82" spans="1:21" ht="23.25" x14ac:dyDescent="0.45">
      <c r="A82" s="96"/>
      <c r="B82" s="120" t="s">
        <v>378</v>
      </c>
      <c r="C82" s="121"/>
      <c r="D82" s="121"/>
      <c r="E82" s="122"/>
      <c r="F82" s="112"/>
      <c r="G82" s="82"/>
      <c r="H82" s="288"/>
      <c r="I82" s="82"/>
      <c r="J82" s="288"/>
      <c r="K82" s="82"/>
      <c r="L82" s="82"/>
      <c r="M82" s="288"/>
      <c r="N82" s="82"/>
      <c r="O82" s="288"/>
      <c r="P82" s="82"/>
      <c r="Q82" s="82"/>
      <c r="R82" s="288"/>
      <c r="S82" s="301"/>
    </row>
    <row r="83" spans="1:21" ht="23.25" x14ac:dyDescent="0.45">
      <c r="A83" s="96"/>
      <c r="B83" s="97" t="s">
        <v>379</v>
      </c>
      <c r="C83" s="110"/>
      <c r="D83" s="110"/>
      <c r="E83" s="111"/>
      <c r="F83" s="100"/>
      <c r="G83" s="89"/>
      <c r="H83" s="289"/>
      <c r="I83" s="89"/>
      <c r="J83" s="289"/>
      <c r="K83" s="89"/>
      <c r="L83" s="89"/>
      <c r="M83" s="289"/>
      <c r="N83" s="89"/>
      <c r="O83" s="289"/>
      <c r="P83" s="89"/>
      <c r="Q83" s="89"/>
      <c r="R83" s="289"/>
      <c r="S83" s="302"/>
    </row>
    <row r="84" spans="1:21" ht="23.25" x14ac:dyDescent="0.45">
      <c r="A84" s="83">
        <v>49010010</v>
      </c>
      <c r="B84" s="90"/>
      <c r="C84" s="91"/>
      <c r="D84" s="123" t="s">
        <v>380</v>
      </c>
      <c r="E84" s="124"/>
      <c r="F84" s="100">
        <v>10000</v>
      </c>
      <c r="G84" s="89"/>
      <c r="H84" s="289">
        <f>SUM(F84:G84)</f>
        <v>10000</v>
      </c>
      <c r="I84" s="89">
        <v>1000</v>
      </c>
      <c r="J84" s="289">
        <f>SUM(I84)</f>
        <v>1000</v>
      </c>
      <c r="K84" s="89"/>
      <c r="L84" s="89"/>
      <c r="M84" s="289">
        <f>SUM(K84:L84)</f>
        <v>0</v>
      </c>
      <c r="N84" s="89">
        <v>1000</v>
      </c>
      <c r="O84" s="289">
        <f>SUM(N84)</f>
        <v>1000</v>
      </c>
      <c r="P84" s="89">
        <v>3000</v>
      </c>
      <c r="Q84" s="89"/>
      <c r="R84" s="289">
        <f>SUM(P84:Q84)</f>
        <v>3000</v>
      </c>
      <c r="S84" s="302">
        <f>H84+J84+M84+O84+R84</f>
        <v>15000</v>
      </c>
    </row>
    <row r="85" spans="1:21" ht="23.25" x14ac:dyDescent="0.45">
      <c r="A85" s="83">
        <v>49010020</v>
      </c>
      <c r="B85" s="90"/>
      <c r="C85" s="91"/>
      <c r="D85" s="91" t="s">
        <v>381</v>
      </c>
      <c r="E85" s="92"/>
      <c r="F85" s="100"/>
      <c r="G85" s="89"/>
      <c r="H85" s="289">
        <f t="shared" ref="H85:H129" si="14">SUM(F85:G85)</f>
        <v>0</v>
      </c>
      <c r="I85" s="89"/>
      <c r="J85" s="289">
        <f t="shared" ref="J85:J129" si="15">SUM(I85)</f>
        <v>0</v>
      </c>
      <c r="K85" s="89"/>
      <c r="L85" s="89"/>
      <c r="M85" s="289">
        <f t="shared" ref="M85:M129" si="16">SUM(K85:L85)</f>
        <v>0</v>
      </c>
      <c r="N85" s="89"/>
      <c r="O85" s="289">
        <f t="shared" ref="O85:O129" si="17">SUM(N85)</f>
        <v>0</v>
      </c>
      <c r="P85" s="89"/>
      <c r="Q85" s="89"/>
      <c r="R85" s="289">
        <f t="shared" ref="R85:R129" si="18">SUM(P85:Q85)</f>
        <v>0</v>
      </c>
      <c r="S85" s="302">
        <f t="shared" ref="S85:S129" si="19">H85+J85+M85+O85+R85</f>
        <v>0</v>
      </c>
    </row>
    <row r="86" spans="1:21" ht="23.25" x14ac:dyDescent="0.45">
      <c r="A86" s="83">
        <v>49010030</v>
      </c>
      <c r="B86" s="90"/>
      <c r="C86" s="91"/>
      <c r="D86" s="91" t="s">
        <v>382</v>
      </c>
      <c r="E86" s="92"/>
      <c r="F86" s="112"/>
      <c r="G86" s="82"/>
      <c r="H86" s="289">
        <f t="shared" si="14"/>
        <v>0</v>
      </c>
      <c r="I86" s="82"/>
      <c r="J86" s="289">
        <f t="shared" si="15"/>
        <v>0</v>
      </c>
      <c r="K86" s="82"/>
      <c r="L86" s="82"/>
      <c r="M86" s="289">
        <f t="shared" si="16"/>
        <v>0</v>
      </c>
      <c r="N86" s="82"/>
      <c r="O86" s="289">
        <f t="shared" si="17"/>
        <v>0</v>
      </c>
      <c r="P86" s="82"/>
      <c r="Q86" s="82"/>
      <c r="R86" s="289">
        <f t="shared" si="18"/>
        <v>0</v>
      </c>
      <c r="S86" s="302">
        <f t="shared" si="19"/>
        <v>0</v>
      </c>
    </row>
    <row r="87" spans="1:21" ht="23.25" x14ac:dyDescent="0.45">
      <c r="A87" s="83">
        <v>49010040</v>
      </c>
      <c r="B87" s="90"/>
      <c r="C87" s="91"/>
      <c r="D87" s="91" t="s">
        <v>383</v>
      </c>
      <c r="E87" s="92"/>
      <c r="F87" s="112"/>
      <c r="G87" s="82"/>
      <c r="H87" s="289">
        <f t="shared" si="14"/>
        <v>0</v>
      </c>
      <c r="I87" s="82"/>
      <c r="J87" s="289">
        <f t="shared" si="15"/>
        <v>0</v>
      </c>
      <c r="K87" s="82"/>
      <c r="L87" s="82"/>
      <c r="M87" s="289">
        <f t="shared" si="16"/>
        <v>0</v>
      </c>
      <c r="N87" s="82"/>
      <c r="O87" s="289">
        <f t="shared" si="17"/>
        <v>0</v>
      </c>
      <c r="P87" s="82"/>
      <c r="Q87" s="82"/>
      <c r="R87" s="289">
        <f t="shared" si="18"/>
        <v>0</v>
      </c>
      <c r="S87" s="302">
        <f t="shared" si="19"/>
        <v>0</v>
      </c>
    </row>
    <row r="88" spans="1:21" ht="23.25" x14ac:dyDescent="0.45">
      <c r="A88" s="83">
        <v>49011010</v>
      </c>
      <c r="B88" s="90"/>
      <c r="C88" s="91"/>
      <c r="D88" s="91" t="s">
        <v>384</v>
      </c>
      <c r="E88" s="92"/>
      <c r="F88" s="100"/>
      <c r="G88" s="89"/>
      <c r="H88" s="289">
        <f t="shared" si="14"/>
        <v>0</v>
      </c>
      <c r="I88" s="89"/>
      <c r="J88" s="289">
        <f t="shared" si="15"/>
        <v>0</v>
      </c>
      <c r="K88" s="89"/>
      <c r="L88" s="89"/>
      <c r="M88" s="289">
        <f t="shared" si="16"/>
        <v>0</v>
      </c>
      <c r="N88" s="89"/>
      <c r="O88" s="289">
        <f t="shared" si="17"/>
        <v>0</v>
      </c>
      <c r="P88" s="89"/>
      <c r="Q88" s="89"/>
      <c r="R88" s="289">
        <f t="shared" si="18"/>
        <v>0</v>
      </c>
      <c r="S88" s="302">
        <f t="shared" si="19"/>
        <v>0</v>
      </c>
    </row>
    <row r="89" spans="1:21" ht="23.25" x14ac:dyDescent="0.45">
      <c r="A89" s="83">
        <v>49012010</v>
      </c>
      <c r="B89" s="90"/>
      <c r="C89" s="91"/>
      <c r="D89" s="91" t="s">
        <v>385</v>
      </c>
      <c r="E89" s="92"/>
      <c r="F89" s="100"/>
      <c r="G89" s="89"/>
      <c r="H89" s="289">
        <f t="shared" si="14"/>
        <v>0</v>
      </c>
      <c r="I89" s="89"/>
      <c r="J89" s="289">
        <f t="shared" si="15"/>
        <v>0</v>
      </c>
      <c r="K89" s="89"/>
      <c r="L89" s="89"/>
      <c r="M89" s="289">
        <f t="shared" si="16"/>
        <v>0</v>
      </c>
      <c r="N89" s="89"/>
      <c r="O89" s="289">
        <f t="shared" si="17"/>
        <v>0</v>
      </c>
      <c r="P89" s="89"/>
      <c r="Q89" s="89"/>
      <c r="R89" s="289">
        <f t="shared" si="18"/>
        <v>0</v>
      </c>
      <c r="S89" s="302">
        <f t="shared" si="19"/>
        <v>0</v>
      </c>
    </row>
    <row r="90" spans="1:21" ht="23.25" x14ac:dyDescent="0.45">
      <c r="A90" s="83">
        <v>49013010</v>
      </c>
      <c r="B90" s="90"/>
      <c r="C90" s="91"/>
      <c r="D90" s="91" t="s">
        <v>386</v>
      </c>
      <c r="E90" s="92"/>
      <c r="F90" s="100"/>
      <c r="G90" s="89"/>
      <c r="H90" s="289">
        <f t="shared" si="14"/>
        <v>0</v>
      </c>
      <c r="I90" s="89"/>
      <c r="J90" s="289">
        <f t="shared" si="15"/>
        <v>0</v>
      </c>
      <c r="K90" s="89"/>
      <c r="L90" s="89"/>
      <c r="M90" s="289">
        <f t="shared" si="16"/>
        <v>0</v>
      </c>
      <c r="N90" s="89"/>
      <c r="O90" s="289">
        <f t="shared" si="17"/>
        <v>0</v>
      </c>
      <c r="P90" s="89"/>
      <c r="Q90" s="89"/>
      <c r="R90" s="289">
        <f t="shared" si="18"/>
        <v>0</v>
      </c>
      <c r="S90" s="302">
        <f t="shared" si="19"/>
        <v>0</v>
      </c>
    </row>
    <row r="91" spans="1:21" ht="23.25" x14ac:dyDescent="0.45">
      <c r="A91" s="83">
        <v>49013020</v>
      </c>
      <c r="B91" s="90"/>
      <c r="C91" s="91"/>
      <c r="D91" s="91" t="s">
        <v>387</v>
      </c>
      <c r="E91" s="92"/>
      <c r="F91" s="100"/>
      <c r="G91" s="89"/>
      <c r="H91" s="289">
        <f t="shared" si="14"/>
        <v>0</v>
      </c>
      <c r="I91" s="89"/>
      <c r="J91" s="289">
        <f t="shared" si="15"/>
        <v>0</v>
      </c>
      <c r="K91" s="89"/>
      <c r="L91" s="89"/>
      <c r="M91" s="289">
        <f t="shared" si="16"/>
        <v>0</v>
      </c>
      <c r="N91" s="89"/>
      <c r="O91" s="289">
        <f t="shared" si="17"/>
        <v>0</v>
      </c>
      <c r="P91" s="89"/>
      <c r="Q91" s="89"/>
      <c r="R91" s="289">
        <f t="shared" si="18"/>
        <v>0</v>
      </c>
      <c r="S91" s="302">
        <f t="shared" si="19"/>
        <v>0</v>
      </c>
    </row>
    <row r="92" spans="1:21" ht="23.25" x14ac:dyDescent="0.45">
      <c r="A92" s="83">
        <v>49019010</v>
      </c>
      <c r="B92" s="90"/>
      <c r="C92" s="91"/>
      <c r="D92" s="91" t="s">
        <v>388</v>
      </c>
      <c r="E92" s="92"/>
      <c r="F92" s="100">
        <v>42000</v>
      </c>
      <c r="G92" s="89"/>
      <c r="H92" s="289">
        <f t="shared" si="14"/>
        <v>42000</v>
      </c>
      <c r="I92" s="89">
        <v>16000</v>
      </c>
      <c r="J92" s="289">
        <f t="shared" si="15"/>
        <v>16000</v>
      </c>
      <c r="K92" s="89"/>
      <c r="L92" s="89"/>
      <c r="M92" s="289">
        <f t="shared" si="16"/>
        <v>0</v>
      </c>
      <c r="N92" s="89">
        <v>5000</v>
      </c>
      <c r="O92" s="289">
        <f t="shared" si="17"/>
        <v>5000</v>
      </c>
      <c r="P92" s="89">
        <v>10000</v>
      </c>
      <c r="Q92" s="89"/>
      <c r="R92" s="289">
        <f t="shared" si="18"/>
        <v>10000</v>
      </c>
      <c r="S92" s="302">
        <f t="shared" si="19"/>
        <v>73000</v>
      </c>
    </row>
    <row r="93" spans="1:21" ht="23.25" x14ac:dyDescent="0.45">
      <c r="A93" s="96"/>
      <c r="B93" s="97" t="s">
        <v>389</v>
      </c>
      <c r="C93" s="98"/>
      <c r="D93" s="98"/>
      <c r="E93" s="99"/>
      <c r="F93" s="112"/>
      <c r="G93" s="82"/>
      <c r="H93" s="289">
        <f t="shared" si="14"/>
        <v>0</v>
      </c>
      <c r="I93" s="82"/>
      <c r="J93" s="289">
        <f t="shared" si="15"/>
        <v>0</v>
      </c>
      <c r="K93" s="82"/>
      <c r="L93" s="82"/>
      <c r="M93" s="289">
        <f t="shared" si="16"/>
        <v>0</v>
      </c>
      <c r="N93" s="82"/>
      <c r="O93" s="289">
        <f t="shared" si="17"/>
        <v>0</v>
      </c>
      <c r="P93" s="82"/>
      <c r="Q93" s="82"/>
      <c r="R93" s="289">
        <f t="shared" si="18"/>
        <v>0</v>
      </c>
      <c r="S93" s="302">
        <f t="shared" si="19"/>
        <v>0</v>
      </c>
    </row>
    <row r="94" spans="1:21" ht="23.25" x14ac:dyDescent="0.45">
      <c r="A94" s="83"/>
      <c r="B94" s="90"/>
      <c r="C94" s="101" t="s">
        <v>390</v>
      </c>
      <c r="D94" s="91"/>
      <c r="E94" s="92"/>
      <c r="F94" s="125"/>
      <c r="G94" s="89"/>
      <c r="H94" s="289">
        <f t="shared" si="14"/>
        <v>0</v>
      </c>
      <c r="I94" s="89"/>
      <c r="J94" s="289">
        <f t="shared" si="15"/>
        <v>0</v>
      </c>
      <c r="K94" s="89"/>
      <c r="L94" s="89"/>
      <c r="M94" s="289">
        <f t="shared" si="16"/>
        <v>0</v>
      </c>
      <c r="N94" s="89"/>
      <c r="O94" s="289">
        <f t="shared" si="17"/>
        <v>0</v>
      </c>
      <c r="P94" s="89"/>
      <c r="Q94" s="89"/>
      <c r="R94" s="289">
        <f t="shared" si="18"/>
        <v>0</v>
      </c>
      <c r="S94" s="302">
        <f t="shared" si="19"/>
        <v>0</v>
      </c>
    </row>
    <row r="95" spans="1:21" ht="23.25" x14ac:dyDescent="0.45">
      <c r="A95" s="83">
        <v>49020010</v>
      </c>
      <c r="B95" s="90"/>
      <c r="C95" s="91"/>
      <c r="D95" s="91" t="s">
        <v>391</v>
      </c>
      <c r="E95" s="92"/>
      <c r="F95" s="100">
        <v>35000</v>
      </c>
      <c r="G95" s="89"/>
      <c r="H95" s="289">
        <f t="shared" si="14"/>
        <v>35000</v>
      </c>
      <c r="I95" s="89"/>
      <c r="J95" s="289">
        <f t="shared" si="15"/>
        <v>0</v>
      </c>
      <c r="K95" s="89"/>
      <c r="L95" s="89"/>
      <c r="M95" s="289">
        <f t="shared" si="16"/>
        <v>0</v>
      </c>
      <c r="N95" s="89"/>
      <c r="O95" s="289">
        <f t="shared" si="17"/>
        <v>0</v>
      </c>
      <c r="P95" s="89"/>
      <c r="Q95" s="89"/>
      <c r="R95" s="289">
        <f t="shared" si="18"/>
        <v>0</v>
      </c>
      <c r="S95" s="302">
        <f t="shared" si="19"/>
        <v>35000</v>
      </c>
    </row>
    <row r="96" spans="1:21" ht="23.25" x14ac:dyDescent="0.45">
      <c r="A96" s="83">
        <v>49020020</v>
      </c>
      <c r="B96" s="90"/>
      <c r="C96" s="91"/>
      <c r="D96" s="91" t="s">
        <v>392</v>
      </c>
      <c r="E96" s="92"/>
      <c r="F96" s="100">
        <v>10000</v>
      </c>
      <c r="G96" s="89"/>
      <c r="H96" s="289">
        <f t="shared" si="14"/>
        <v>10000</v>
      </c>
      <c r="I96" s="89"/>
      <c r="J96" s="289">
        <f t="shared" si="15"/>
        <v>0</v>
      </c>
      <c r="K96" s="89"/>
      <c r="L96" s="89"/>
      <c r="M96" s="289">
        <f t="shared" si="16"/>
        <v>0</v>
      </c>
      <c r="N96" s="89">
        <v>10000</v>
      </c>
      <c r="O96" s="289">
        <f t="shared" si="17"/>
        <v>10000</v>
      </c>
      <c r="P96" s="89"/>
      <c r="Q96" s="89"/>
      <c r="R96" s="289">
        <f t="shared" si="18"/>
        <v>0</v>
      </c>
      <c r="S96" s="302">
        <f t="shared" si="19"/>
        <v>20000</v>
      </c>
    </row>
    <row r="97" spans="1:19" ht="23.25" x14ac:dyDescent="0.45">
      <c r="A97" s="96">
        <v>49020030</v>
      </c>
      <c r="B97" s="109"/>
      <c r="C97" s="98"/>
      <c r="D97" s="98" t="s">
        <v>393</v>
      </c>
      <c r="E97" s="99"/>
      <c r="F97" s="112">
        <v>0</v>
      </c>
      <c r="G97" s="82"/>
      <c r="H97" s="289">
        <f t="shared" si="14"/>
        <v>0</v>
      </c>
      <c r="I97" s="82"/>
      <c r="J97" s="289">
        <f t="shared" si="15"/>
        <v>0</v>
      </c>
      <c r="K97" s="82"/>
      <c r="L97" s="82"/>
      <c r="M97" s="289">
        <f t="shared" si="16"/>
        <v>0</v>
      </c>
      <c r="N97" s="82"/>
      <c r="O97" s="289">
        <f t="shared" si="17"/>
        <v>0</v>
      </c>
      <c r="P97" s="82"/>
      <c r="Q97" s="82"/>
      <c r="R97" s="289">
        <f t="shared" si="18"/>
        <v>0</v>
      </c>
      <c r="S97" s="302">
        <f t="shared" si="19"/>
        <v>0</v>
      </c>
    </row>
    <row r="98" spans="1:19" ht="23.25" x14ac:dyDescent="0.45">
      <c r="A98" s="83">
        <v>49020040</v>
      </c>
      <c r="B98" s="90"/>
      <c r="C98" s="91"/>
      <c r="D98" s="91" t="s">
        <v>394</v>
      </c>
      <c r="E98" s="92"/>
      <c r="F98" s="100">
        <v>5000</v>
      </c>
      <c r="G98" s="89"/>
      <c r="H98" s="289">
        <f t="shared" si="14"/>
        <v>5000</v>
      </c>
      <c r="I98" s="89"/>
      <c r="J98" s="289">
        <f t="shared" si="15"/>
        <v>0</v>
      </c>
      <c r="K98" s="89"/>
      <c r="L98" s="89"/>
      <c r="M98" s="289">
        <f t="shared" si="16"/>
        <v>0</v>
      </c>
      <c r="N98" s="89">
        <v>2000</v>
      </c>
      <c r="O98" s="289">
        <f t="shared" si="17"/>
        <v>2000</v>
      </c>
      <c r="P98" s="89"/>
      <c r="Q98" s="89"/>
      <c r="R98" s="289">
        <f t="shared" si="18"/>
        <v>0</v>
      </c>
      <c r="S98" s="302">
        <f t="shared" si="19"/>
        <v>7000</v>
      </c>
    </row>
    <row r="99" spans="1:19" ht="23.25" x14ac:dyDescent="0.45">
      <c r="A99" s="83">
        <v>49020050</v>
      </c>
      <c r="B99" s="90"/>
      <c r="C99" s="91"/>
      <c r="D99" s="91" t="s">
        <v>395</v>
      </c>
      <c r="E99" s="92"/>
      <c r="F99" s="100"/>
      <c r="G99" s="89"/>
      <c r="H99" s="289">
        <f t="shared" si="14"/>
        <v>0</v>
      </c>
      <c r="I99" s="89"/>
      <c r="J99" s="289">
        <f t="shared" si="15"/>
        <v>0</v>
      </c>
      <c r="K99" s="89"/>
      <c r="L99" s="89"/>
      <c r="M99" s="289">
        <f t="shared" si="16"/>
        <v>0</v>
      </c>
      <c r="N99" s="89"/>
      <c r="O99" s="289">
        <f t="shared" si="17"/>
        <v>0</v>
      </c>
      <c r="P99" s="89"/>
      <c r="Q99" s="89"/>
      <c r="R99" s="289">
        <f t="shared" si="18"/>
        <v>0</v>
      </c>
      <c r="S99" s="302">
        <f t="shared" si="19"/>
        <v>0</v>
      </c>
    </row>
    <row r="100" spans="1:19" ht="23.25" x14ac:dyDescent="0.45">
      <c r="A100" s="83">
        <v>49020060</v>
      </c>
      <c r="B100" s="90"/>
      <c r="C100" s="91"/>
      <c r="D100" s="91" t="s">
        <v>396</v>
      </c>
      <c r="E100" s="92"/>
      <c r="F100" s="100"/>
      <c r="G100" s="89"/>
      <c r="H100" s="289">
        <f t="shared" si="14"/>
        <v>0</v>
      </c>
      <c r="I100" s="89"/>
      <c r="J100" s="289">
        <f t="shared" si="15"/>
        <v>0</v>
      </c>
      <c r="K100" s="89"/>
      <c r="L100" s="89"/>
      <c r="M100" s="289">
        <f t="shared" si="16"/>
        <v>0</v>
      </c>
      <c r="N100" s="89"/>
      <c r="O100" s="289">
        <f t="shared" si="17"/>
        <v>0</v>
      </c>
      <c r="P100" s="89"/>
      <c r="Q100" s="89"/>
      <c r="R100" s="289">
        <f t="shared" si="18"/>
        <v>0</v>
      </c>
      <c r="S100" s="302">
        <f t="shared" si="19"/>
        <v>0</v>
      </c>
    </row>
    <row r="101" spans="1:19" ht="23.25" x14ac:dyDescent="0.45">
      <c r="A101" s="83">
        <v>49020070</v>
      </c>
      <c r="B101" s="90"/>
      <c r="C101" s="91"/>
      <c r="D101" s="91" t="s">
        <v>397</v>
      </c>
      <c r="E101" s="92"/>
      <c r="F101" s="100"/>
      <c r="G101" s="89"/>
      <c r="H101" s="289">
        <f t="shared" si="14"/>
        <v>0</v>
      </c>
      <c r="I101" s="89"/>
      <c r="J101" s="289">
        <f t="shared" si="15"/>
        <v>0</v>
      </c>
      <c r="K101" s="89"/>
      <c r="L101" s="89"/>
      <c r="M101" s="289">
        <f t="shared" si="16"/>
        <v>0</v>
      </c>
      <c r="N101" s="89"/>
      <c r="O101" s="289">
        <f t="shared" si="17"/>
        <v>0</v>
      </c>
      <c r="P101" s="89"/>
      <c r="Q101" s="89"/>
      <c r="R101" s="289">
        <f t="shared" si="18"/>
        <v>0</v>
      </c>
      <c r="S101" s="302">
        <f t="shared" si="19"/>
        <v>0</v>
      </c>
    </row>
    <row r="102" spans="1:19" ht="23.25" x14ac:dyDescent="0.45">
      <c r="A102" s="83">
        <v>49020990</v>
      </c>
      <c r="B102" s="90"/>
      <c r="C102" s="91"/>
      <c r="D102" s="91" t="s">
        <v>398</v>
      </c>
      <c r="E102" s="92"/>
      <c r="F102" s="100">
        <v>0</v>
      </c>
      <c r="G102" s="89"/>
      <c r="H102" s="289">
        <f t="shared" si="14"/>
        <v>0</v>
      </c>
      <c r="I102" s="89"/>
      <c r="J102" s="289">
        <f t="shared" si="15"/>
        <v>0</v>
      </c>
      <c r="K102" s="89"/>
      <c r="L102" s="89"/>
      <c r="M102" s="289">
        <f t="shared" si="16"/>
        <v>0</v>
      </c>
      <c r="N102" s="89"/>
      <c r="O102" s="289">
        <f t="shared" si="17"/>
        <v>0</v>
      </c>
      <c r="P102" s="89"/>
      <c r="Q102" s="89"/>
      <c r="R102" s="289">
        <f t="shared" si="18"/>
        <v>0</v>
      </c>
      <c r="S102" s="302">
        <f t="shared" si="19"/>
        <v>0</v>
      </c>
    </row>
    <row r="103" spans="1:19" ht="23.25" x14ac:dyDescent="0.45">
      <c r="A103" s="83"/>
      <c r="B103" s="126" t="s">
        <v>399</v>
      </c>
      <c r="C103" s="91"/>
      <c r="D103" s="91"/>
      <c r="E103" s="92"/>
      <c r="F103" s="100"/>
      <c r="G103" s="89"/>
      <c r="H103" s="289">
        <f t="shared" si="14"/>
        <v>0</v>
      </c>
      <c r="I103" s="89"/>
      <c r="J103" s="289">
        <f t="shared" si="15"/>
        <v>0</v>
      </c>
      <c r="K103" s="89"/>
      <c r="L103" s="89"/>
      <c r="M103" s="289">
        <f t="shared" si="16"/>
        <v>0</v>
      </c>
      <c r="N103" s="89"/>
      <c r="O103" s="289">
        <f t="shared" si="17"/>
        <v>0</v>
      </c>
      <c r="P103" s="89"/>
      <c r="Q103" s="89"/>
      <c r="R103" s="289">
        <f t="shared" si="18"/>
        <v>0</v>
      </c>
      <c r="S103" s="302">
        <f t="shared" si="19"/>
        <v>0</v>
      </c>
    </row>
    <row r="104" spans="1:19" ht="23.25" x14ac:dyDescent="0.45">
      <c r="A104" s="83">
        <v>49030010</v>
      </c>
      <c r="B104" s="90"/>
      <c r="C104" s="91"/>
      <c r="D104" s="123" t="s">
        <v>399</v>
      </c>
      <c r="E104" s="124"/>
      <c r="F104" s="100"/>
      <c r="G104" s="89"/>
      <c r="H104" s="289">
        <f t="shared" si="14"/>
        <v>0</v>
      </c>
      <c r="I104" s="89"/>
      <c r="J104" s="289">
        <f t="shared" si="15"/>
        <v>0</v>
      </c>
      <c r="K104" s="89"/>
      <c r="L104" s="89"/>
      <c r="M104" s="289">
        <f t="shared" si="16"/>
        <v>0</v>
      </c>
      <c r="N104" s="89"/>
      <c r="O104" s="289">
        <f t="shared" si="17"/>
        <v>0</v>
      </c>
      <c r="P104" s="89"/>
      <c r="Q104" s="89"/>
      <c r="R104" s="289">
        <f t="shared" si="18"/>
        <v>0</v>
      </c>
      <c r="S104" s="302">
        <f t="shared" si="19"/>
        <v>0</v>
      </c>
    </row>
    <row r="105" spans="1:19" ht="23.25" x14ac:dyDescent="0.45">
      <c r="A105" s="83"/>
      <c r="B105" s="126" t="s">
        <v>400</v>
      </c>
      <c r="C105" s="101"/>
      <c r="D105" s="91"/>
      <c r="E105" s="92"/>
      <c r="F105" s="100"/>
      <c r="G105" s="89"/>
      <c r="H105" s="289">
        <f t="shared" si="14"/>
        <v>0</v>
      </c>
      <c r="I105" s="89"/>
      <c r="J105" s="289">
        <f t="shared" si="15"/>
        <v>0</v>
      </c>
      <c r="K105" s="89"/>
      <c r="L105" s="89"/>
      <c r="M105" s="289">
        <f t="shared" si="16"/>
        <v>0</v>
      </c>
      <c r="N105" s="89"/>
      <c r="O105" s="289">
        <f t="shared" si="17"/>
        <v>0</v>
      </c>
      <c r="P105" s="89"/>
      <c r="Q105" s="89"/>
      <c r="R105" s="289">
        <f t="shared" si="18"/>
        <v>0</v>
      </c>
      <c r="S105" s="302">
        <f t="shared" si="19"/>
        <v>0</v>
      </c>
    </row>
    <row r="106" spans="1:19" ht="23.25" x14ac:dyDescent="0.45">
      <c r="A106" s="83">
        <v>49040010</v>
      </c>
      <c r="B106" s="90"/>
      <c r="C106" s="91"/>
      <c r="D106" s="123" t="s">
        <v>401</v>
      </c>
      <c r="E106" s="92"/>
      <c r="F106" s="100">
        <v>100000</v>
      </c>
      <c r="G106" s="89"/>
      <c r="H106" s="289">
        <f t="shared" si="14"/>
        <v>100000</v>
      </c>
      <c r="I106" s="89"/>
      <c r="J106" s="289">
        <f t="shared" si="15"/>
        <v>0</v>
      </c>
      <c r="K106" s="89"/>
      <c r="L106" s="89"/>
      <c r="M106" s="289">
        <f t="shared" si="16"/>
        <v>0</v>
      </c>
      <c r="N106" s="89"/>
      <c r="O106" s="289">
        <f t="shared" si="17"/>
        <v>0</v>
      </c>
      <c r="P106" s="89"/>
      <c r="Q106" s="89"/>
      <c r="R106" s="289">
        <f t="shared" si="18"/>
        <v>0</v>
      </c>
      <c r="S106" s="302">
        <f t="shared" si="19"/>
        <v>100000</v>
      </c>
    </row>
    <row r="107" spans="1:19" ht="23.25" x14ac:dyDescent="0.45">
      <c r="A107" s="83">
        <v>49040020</v>
      </c>
      <c r="B107" s="90"/>
      <c r="C107" s="91"/>
      <c r="D107" s="91" t="s">
        <v>402</v>
      </c>
      <c r="E107" s="92"/>
      <c r="F107" s="100"/>
      <c r="G107" s="89"/>
      <c r="H107" s="289">
        <f t="shared" si="14"/>
        <v>0</v>
      </c>
      <c r="I107" s="89"/>
      <c r="J107" s="289">
        <f t="shared" si="15"/>
        <v>0</v>
      </c>
      <c r="K107" s="89"/>
      <c r="L107" s="89"/>
      <c r="M107" s="289">
        <f t="shared" si="16"/>
        <v>0</v>
      </c>
      <c r="N107" s="89"/>
      <c r="O107" s="289">
        <f t="shared" si="17"/>
        <v>0</v>
      </c>
      <c r="P107" s="89"/>
      <c r="Q107" s="89"/>
      <c r="R107" s="289">
        <f t="shared" si="18"/>
        <v>0</v>
      </c>
      <c r="S107" s="302">
        <f t="shared" si="19"/>
        <v>0</v>
      </c>
    </row>
    <row r="108" spans="1:19" ht="23.25" x14ac:dyDescent="0.45">
      <c r="A108" s="83">
        <v>49040030</v>
      </c>
      <c r="B108" s="90"/>
      <c r="C108" s="91"/>
      <c r="D108" s="91" t="s">
        <v>403</v>
      </c>
      <c r="E108" s="92"/>
      <c r="F108" s="100"/>
      <c r="G108" s="89"/>
      <c r="H108" s="289">
        <f t="shared" si="14"/>
        <v>0</v>
      </c>
      <c r="I108" s="89"/>
      <c r="J108" s="289">
        <f t="shared" si="15"/>
        <v>0</v>
      </c>
      <c r="K108" s="89"/>
      <c r="L108" s="89"/>
      <c r="M108" s="289">
        <f t="shared" si="16"/>
        <v>0</v>
      </c>
      <c r="N108" s="89"/>
      <c r="O108" s="289">
        <f t="shared" si="17"/>
        <v>0</v>
      </c>
      <c r="P108" s="89"/>
      <c r="Q108" s="89"/>
      <c r="R108" s="289">
        <f t="shared" si="18"/>
        <v>0</v>
      </c>
      <c r="S108" s="302">
        <f t="shared" si="19"/>
        <v>0</v>
      </c>
    </row>
    <row r="109" spans="1:19" ht="23.25" x14ac:dyDescent="0.45">
      <c r="A109" s="83"/>
      <c r="B109" s="126" t="s">
        <v>404</v>
      </c>
      <c r="C109" s="101"/>
      <c r="D109" s="91"/>
      <c r="E109" s="92"/>
      <c r="F109" s="100"/>
      <c r="G109" s="89"/>
      <c r="H109" s="289">
        <f t="shared" si="14"/>
        <v>0</v>
      </c>
      <c r="I109" s="89"/>
      <c r="J109" s="289">
        <f t="shared" si="15"/>
        <v>0</v>
      </c>
      <c r="K109" s="89"/>
      <c r="L109" s="89"/>
      <c r="M109" s="289">
        <f t="shared" si="16"/>
        <v>0</v>
      </c>
      <c r="N109" s="89"/>
      <c r="O109" s="289">
        <f t="shared" si="17"/>
        <v>0</v>
      </c>
      <c r="P109" s="89"/>
      <c r="Q109" s="89"/>
      <c r="R109" s="289">
        <f t="shared" si="18"/>
        <v>0</v>
      </c>
      <c r="S109" s="302">
        <f t="shared" si="19"/>
        <v>0</v>
      </c>
    </row>
    <row r="110" spans="1:19" ht="23.25" x14ac:dyDescent="0.45">
      <c r="A110" s="83">
        <v>49041010</v>
      </c>
      <c r="B110" s="90"/>
      <c r="C110" s="91"/>
      <c r="D110" s="91" t="s">
        <v>405</v>
      </c>
      <c r="E110" s="92"/>
      <c r="F110" s="100">
        <v>300000</v>
      </c>
      <c r="G110" s="89"/>
      <c r="H110" s="289">
        <f t="shared" si="14"/>
        <v>300000</v>
      </c>
      <c r="I110" s="89"/>
      <c r="J110" s="289">
        <f t="shared" si="15"/>
        <v>0</v>
      </c>
      <c r="K110" s="89"/>
      <c r="L110" s="89"/>
      <c r="M110" s="289">
        <f t="shared" si="16"/>
        <v>0</v>
      </c>
      <c r="N110" s="89">
        <v>10000</v>
      </c>
      <c r="O110" s="289">
        <f t="shared" si="17"/>
        <v>10000</v>
      </c>
      <c r="P110" s="89">
        <v>194000</v>
      </c>
      <c r="Q110" s="89"/>
      <c r="R110" s="289">
        <f t="shared" si="18"/>
        <v>194000</v>
      </c>
      <c r="S110" s="302">
        <f t="shared" si="19"/>
        <v>504000</v>
      </c>
    </row>
    <row r="111" spans="1:19" ht="23.25" x14ac:dyDescent="0.45">
      <c r="A111" s="83">
        <v>49041020</v>
      </c>
      <c r="B111" s="90"/>
      <c r="C111" s="91"/>
      <c r="D111" s="91" t="s">
        <v>406</v>
      </c>
      <c r="E111" s="92"/>
      <c r="F111" s="100"/>
      <c r="G111" s="89"/>
      <c r="H111" s="289">
        <f t="shared" si="14"/>
        <v>0</v>
      </c>
      <c r="I111" s="89"/>
      <c r="J111" s="289">
        <f t="shared" si="15"/>
        <v>0</v>
      </c>
      <c r="K111" s="89"/>
      <c r="L111" s="89"/>
      <c r="M111" s="289">
        <f t="shared" si="16"/>
        <v>0</v>
      </c>
      <c r="N111" s="89"/>
      <c r="O111" s="289">
        <f t="shared" si="17"/>
        <v>0</v>
      </c>
      <c r="P111" s="89"/>
      <c r="Q111" s="89"/>
      <c r="R111" s="289">
        <f t="shared" si="18"/>
        <v>0</v>
      </c>
      <c r="S111" s="302">
        <f t="shared" si="19"/>
        <v>0</v>
      </c>
    </row>
    <row r="112" spans="1:19" ht="23.25" x14ac:dyDescent="0.45">
      <c r="A112" s="83">
        <v>49041040</v>
      </c>
      <c r="B112" s="90"/>
      <c r="C112" s="91"/>
      <c r="D112" s="91" t="s">
        <v>407</v>
      </c>
      <c r="E112" s="92"/>
      <c r="F112" s="100"/>
      <c r="G112" s="89"/>
      <c r="H112" s="289">
        <f t="shared" si="14"/>
        <v>0</v>
      </c>
      <c r="I112" s="89"/>
      <c r="J112" s="289">
        <f t="shared" si="15"/>
        <v>0</v>
      </c>
      <c r="K112" s="89"/>
      <c r="L112" s="89"/>
      <c r="M112" s="289">
        <f t="shared" si="16"/>
        <v>0</v>
      </c>
      <c r="N112" s="89"/>
      <c r="O112" s="289">
        <f t="shared" si="17"/>
        <v>0</v>
      </c>
      <c r="P112" s="89"/>
      <c r="Q112" s="89"/>
      <c r="R112" s="289">
        <f t="shared" si="18"/>
        <v>0</v>
      </c>
      <c r="S112" s="302">
        <f t="shared" si="19"/>
        <v>0</v>
      </c>
    </row>
    <row r="113" spans="1:19" ht="23.25" x14ac:dyDescent="0.45">
      <c r="A113" s="83">
        <v>49041050</v>
      </c>
      <c r="B113" s="90"/>
      <c r="C113" s="91"/>
      <c r="D113" s="91" t="s">
        <v>408</v>
      </c>
      <c r="E113" s="92"/>
      <c r="F113" s="100"/>
      <c r="G113" s="89"/>
      <c r="H113" s="289">
        <f t="shared" si="14"/>
        <v>0</v>
      </c>
      <c r="I113" s="89"/>
      <c r="J113" s="289">
        <f t="shared" si="15"/>
        <v>0</v>
      </c>
      <c r="K113" s="89"/>
      <c r="L113" s="89"/>
      <c r="M113" s="289">
        <f t="shared" si="16"/>
        <v>0</v>
      </c>
      <c r="N113" s="89"/>
      <c r="O113" s="289">
        <f t="shared" si="17"/>
        <v>0</v>
      </c>
      <c r="P113" s="89"/>
      <c r="Q113" s="89"/>
      <c r="R113" s="289">
        <f t="shared" si="18"/>
        <v>0</v>
      </c>
      <c r="S113" s="302">
        <f t="shared" si="19"/>
        <v>0</v>
      </c>
    </row>
    <row r="114" spans="1:19" ht="23.25" x14ac:dyDescent="0.45">
      <c r="A114" s="96"/>
      <c r="B114" s="97" t="s">
        <v>409</v>
      </c>
      <c r="C114" s="110"/>
      <c r="D114" s="110"/>
      <c r="E114" s="111"/>
      <c r="F114" s="112"/>
      <c r="G114" s="82"/>
      <c r="H114" s="289">
        <f t="shared" si="14"/>
        <v>0</v>
      </c>
      <c r="I114" s="82"/>
      <c r="J114" s="289">
        <f t="shared" si="15"/>
        <v>0</v>
      </c>
      <c r="K114" s="82"/>
      <c r="L114" s="82"/>
      <c r="M114" s="289">
        <f t="shared" si="16"/>
        <v>0</v>
      </c>
      <c r="N114" s="82"/>
      <c r="O114" s="289">
        <f t="shared" si="17"/>
        <v>0</v>
      </c>
      <c r="P114" s="82"/>
      <c r="Q114" s="82"/>
      <c r="R114" s="289">
        <f t="shared" si="18"/>
        <v>0</v>
      </c>
      <c r="S114" s="302">
        <f t="shared" si="19"/>
        <v>0</v>
      </c>
    </row>
    <row r="115" spans="1:19" ht="23.25" x14ac:dyDescent="0.45">
      <c r="A115" s="83">
        <v>49050010</v>
      </c>
      <c r="B115" s="90"/>
      <c r="C115" s="91"/>
      <c r="D115" s="91" t="s">
        <v>410</v>
      </c>
      <c r="E115" s="92"/>
      <c r="F115" s="100"/>
      <c r="G115" s="89"/>
      <c r="H115" s="289">
        <f t="shared" si="14"/>
        <v>0</v>
      </c>
      <c r="I115" s="89"/>
      <c r="J115" s="289">
        <f t="shared" si="15"/>
        <v>0</v>
      </c>
      <c r="K115" s="89"/>
      <c r="L115" s="89"/>
      <c r="M115" s="289">
        <f t="shared" si="16"/>
        <v>0</v>
      </c>
      <c r="N115" s="89"/>
      <c r="O115" s="289">
        <f t="shared" si="17"/>
        <v>0</v>
      </c>
      <c r="P115" s="89"/>
      <c r="Q115" s="89"/>
      <c r="R115" s="289">
        <f t="shared" si="18"/>
        <v>0</v>
      </c>
      <c r="S115" s="302">
        <f t="shared" si="19"/>
        <v>0</v>
      </c>
    </row>
    <row r="116" spans="1:19" ht="23.25" x14ac:dyDescent="0.45">
      <c r="A116" s="83">
        <v>49050020</v>
      </c>
      <c r="B116" s="90"/>
      <c r="C116" s="91"/>
      <c r="D116" s="91" t="s">
        <v>411</v>
      </c>
      <c r="E116" s="92"/>
      <c r="F116" s="100">
        <v>0</v>
      </c>
      <c r="G116" s="89"/>
      <c r="H116" s="289">
        <f t="shared" si="14"/>
        <v>0</v>
      </c>
      <c r="I116" s="89"/>
      <c r="J116" s="289">
        <f t="shared" si="15"/>
        <v>0</v>
      </c>
      <c r="K116" s="89"/>
      <c r="L116" s="89"/>
      <c r="M116" s="289">
        <f t="shared" si="16"/>
        <v>0</v>
      </c>
      <c r="N116" s="89"/>
      <c r="O116" s="289">
        <f t="shared" si="17"/>
        <v>0</v>
      </c>
      <c r="P116" s="89"/>
      <c r="Q116" s="89"/>
      <c r="R116" s="289">
        <f t="shared" si="18"/>
        <v>0</v>
      </c>
      <c r="S116" s="302">
        <f t="shared" si="19"/>
        <v>0</v>
      </c>
    </row>
    <row r="117" spans="1:19" ht="23.25" x14ac:dyDescent="0.45">
      <c r="A117" s="83">
        <v>49050040</v>
      </c>
      <c r="B117" s="90"/>
      <c r="C117" s="91"/>
      <c r="D117" s="91" t="s">
        <v>412</v>
      </c>
      <c r="E117" s="92"/>
      <c r="F117" s="89"/>
      <c r="G117" s="89"/>
      <c r="H117" s="289">
        <f t="shared" si="14"/>
        <v>0</v>
      </c>
      <c r="I117" s="89"/>
      <c r="J117" s="289">
        <f t="shared" si="15"/>
        <v>0</v>
      </c>
      <c r="K117" s="89"/>
      <c r="L117" s="89"/>
      <c r="M117" s="289">
        <f t="shared" si="16"/>
        <v>0</v>
      </c>
      <c r="N117" s="89"/>
      <c r="O117" s="289">
        <f t="shared" si="17"/>
        <v>0</v>
      </c>
      <c r="P117" s="89"/>
      <c r="Q117" s="89"/>
      <c r="R117" s="289">
        <f t="shared" si="18"/>
        <v>0</v>
      </c>
      <c r="S117" s="302">
        <f t="shared" si="19"/>
        <v>0</v>
      </c>
    </row>
    <row r="118" spans="1:19" ht="23.25" x14ac:dyDescent="0.45">
      <c r="A118" s="83">
        <v>49050050</v>
      </c>
      <c r="B118" s="90"/>
      <c r="C118" s="91"/>
      <c r="D118" s="91" t="s">
        <v>413</v>
      </c>
      <c r="E118" s="92"/>
      <c r="F118" s="89"/>
      <c r="G118" s="89"/>
      <c r="H118" s="289">
        <f t="shared" si="14"/>
        <v>0</v>
      </c>
      <c r="I118" s="89"/>
      <c r="J118" s="289">
        <f t="shared" si="15"/>
        <v>0</v>
      </c>
      <c r="K118" s="89"/>
      <c r="L118" s="89"/>
      <c r="M118" s="289">
        <f t="shared" si="16"/>
        <v>0</v>
      </c>
      <c r="N118" s="89"/>
      <c r="O118" s="289">
        <f t="shared" si="17"/>
        <v>0</v>
      </c>
      <c r="P118" s="89"/>
      <c r="Q118" s="89"/>
      <c r="R118" s="289">
        <f t="shared" si="18"/>
        <v>0</v>
      </c>
      <c r="S118" s="302">
        <f t="shared" si="19"/>
        <v>0</v>
      </c>
    </row>
    <row r="119" spans="1:19" ht="23.25" x14ac:dyDescent="0.45">
      <c r="A119" s="83">
        <v>49050060</v>
      </c>
      <c r="B119" s="90"/>
      <c r="C119" s="91"/>
      <c r="D119" s="91" t="s">
        <v>414</v>
      </c>
      <c r="E119" s="92"/>
      <c r="F119" s="89"/>
      <c r="G119" s="89"/>
      <c r="H119" s="289">
        <f t="shared" si="14"/>
        <v>0</v>
      </c>
      <c r="I119" s="89"/>
      <c r="J119" s="289">
        <f t="shared" si="15"/>
        <v>0</v>
      </c>
      <c r="K119" s="89"/>
      <c r="L119" s="89"/>
      <c r="M119" s="289">
        <f t="shared" si="16"/>
        <v>0</v>
      </c>
      <c r="N119" s="89"/>
      <c r="O119" s="289">
        <f t="shared" si="17"/>
        <v>0</v>
      </c>
      <c r="P119" s="89"/>
      <c r="Q119" s="89"/>
      <c r="R119" s="289">
        <f t="shared" si="18"/>
        <v>0</v>
      </c>
      <c r="S119" s="302">
        <f t="shared" si="19"/>
        <v>0</v>
      </c>
    </row>
    <row r="120" spans="1:19" ht="23.25" x14ac:dyDescent="0.45">
      <c r="A120" s="83">
        <v>49050070</v>
      </c>
      <c r="B120" s="90"/>
      <c r="C120" s="91"/>
      <c r="D120" s="91" t="s">
        <v>415</v>
      </c>
      <c r="E120" s="92"/>
      <c r="F120" s="89">
        <v>100000</v>
      </c>
      <c r="G120" s="89"/>
      <c r="H120" s="289">
        <f t="shared" si="14"/>
        <v>100000</v>
      </c>
      <c r="I120" s="89">
        <v>30000</v>
      </c>
      <c r="J120" s="289">
        <f t="shared" si="15"/>
        <v>30000</v>
      </c>
      <c r="K120" s="89"/>
      <c r="L120" s="89"/>
      <c r="M120" s="289">
        <f t="shared" si="16"/>
        <v>0</v>
      </c>
      <c r="N120" s="89">
        <v>60000</v>
      </c>
      <c r="O120" s="289">
        <f t="shared" si="17"/>
        <v>60000</v>
      </c>
      <c r="P120" s="89">
        <v>100000</v>
      </c>
      <c r="Q120" s="89"/>
      <c r="R120" s="289">
        <f t="shared" si="18"/>
        <v>100000</v>
      </c>
      <c r="S120" s="302">
        <f t="shared" si="19"/>
        <v>290000</v>
      </c>
    </row>
    <row r="121" spans="1:19" ht="23.25" x14ac:dyDescent="0.45">
      <c r="A121" s="127">
        <v>49050090</v>
      </c>
      <c r="B121" s="128"/>
      <c r="C121" s="129"/>
      <c r="D121" s="129" t="s">
        <v>416</v>
      </c>
      <c r="E121" s="130"/>
      <c r="F121" s="82"/>
      <c r="G121" s="82"/>
      <c r="H121" s="289">
        <f t="shared" si="14"/>
        <v>0</v>
      </c>
      <c r="I121" s="82"/>
      <c r="J121" s="289">
        <f t="shared" si="15"/>
        <v>0</v>
      </c>
      <c r="K121" s="82"/>
      <c r="L121" s="82"/>
      <c r="M121" s="289">
        <f t="shared" si="16"/>
        <v>0</v>
      </c>
      <c r="N121" s="82"/>
      <c r="O121" s="289">
        <f t="shared" si="17"/>
        <v>0</v>
      </c>
      <c r="P121" s="82"/>
      <c r="Q121" s="82"/>
      <c r="R121" s="289">
        <f t="shared" si="18"/>
        <v>0</v>
      </c>
      <c r="S121" s="302">
        <f t="shared" si="19"/>
        <v>0</v>
      </c>
    </row>
    <row r="122" spans="1:19" ht="23.25" x14ac:dyDescent="0.45">
      <c r="A122" s="93">
        <v>49050100</v>
      </c>
      <c r="B122" s="113"/>
      <c r="C122" s="114"/>
      <c r="D122" s="114" t="s">
        <v>417</v>
      </c>
      <c r="E122" s="115"/>
      <c r="F122" s="89"/>
      <c r="G122" s="89"/>
      <c r="H122" s="289">
        <f t="shared" si="14"/>
        <v>0</v>
      </c>
      <c r="I122" s="89"/>
      <c r="J122" s="289">
        <f t="shared" si="15"/>
        <v>0</v>
      </c>
      <c r="K122" s="89"/>
      <c r="L122" s="89"/>
      <c r="M122" s="289">
        <f t="shared" si="16"/>
        <v>0</v>
      </c>
      <c r="N122" s="89"/>
      <c r="O122" s="289">
        <f t="shared" si="17"/>
        <v>0</v>
      </c>
      <c r="P122" s="89"/>
      <c r="Q122" s="89"/>
      <c r="R122" s="289">
        <f t="shared" si="18"/>
        <v>0</v>
      </c>
      <c r="S122" s="302">
        <f t="shared" si="19"/>
        <v>0</v>
      </c>
    </row>
    <row r="123" spans="1:19" ht="23.25" x14ac:dyDescent="0.45">
      <c r="A123" s="93">
        <v>49050110</v>
      </c>
      <c r="B123" s="113"/>
      <c r="C123" s="114"/>
      <c r="D123" s="114" t="s">
        <v>418</v>
      </c>
      <c r="E123" s="115"/>
      <c r="F123" s="89"/>
      <c r="G123" s="89"/>
      <c r="H123" s="289">
        <f t="shared" si="14"/>
        <v>0</v>
      </c>
      <c r="I123" s="89"/>
      <c r="J123" s="289">
        <f t="shared" si="15"/>
        <v>0</v>
      </c>
      <c r="K123" s="89"/>
      <c r="L123" s="89"/>
      <c r="M123" s="289">
        <f t="shared" si="16"/>
        <v>0</v>
      </c>
      <c r="N123" s="89"/>
      <c r="O123" s="289">
        <f t="shared" si="17"/>
        <v>0</v>
      </c>
      <c r="P123" s="89"/>
      <c r="Q123" s="89"/>
      <c r="R123" s="289">
        <f t="shared" si="18"/>
        <v>0</v>
      </c>
      <c r="S123" s="302">
        <f t="shared" si="19"/>
        <v>0</v>
      </c>
    </row>
    <row r="124" spans="1:19" ht="23.25" x14ac:dyDescent="0.45">
      <c r="A124" s="93">
        <v>49050120</v>
      </c>
      <c r="B124" s="113"/>
      <c r="C124" s="114"/>
      <c r="D124" s="114" t="s">
        <v>419</v>
      </c>
      <c r="E124" s="115"/>
      <c r="F124" s="89"/>
      <c r="G124" s="89"/>
      <c r="H124" s="289">
        <f t="shared" si="14"/>
        <v>0</v>
      </c>
      <c r="I124" s="89"/>
      <c r="J124" s="289">
        <f t="shared" si="15"/>
        <v>0</v>
      </c>
      <c r="K124" s="89"/>
      <c r="L124" s="89"/>
      <c r="M124" s="289">
        <f t="shared" si="16"/>
        <v>0</v>
      </c>
      <c r="N124" s="89"/>
      <c r="O124" s="289">
        <f t="shared" si="17"/>
        <v>0</v>
      </c>
      <c r="P124" s="89"/>
      <c r="Q124" s="89"/>
      <c r="R124" s="289">
        <f t="shared" si="18"/>
        <v>0</v>
      </c>
      <c r="S124" s="302">
        <f t="shared" si="19"/>
        <v>0</v>
      </c>
    </row>
    <row r="125" spans="1:19" ht="23.25" x14ac:dyDescent="0.45">
      <c r="A125" s="93">
        <v>49050130</v>
      </c>
      <c r="B125" s="113"/>
      <c r="C125" s="114"/>
      <c r="D125" s="114" t="s">
        <v>420</v>
      </c>
      <c r="E125" s="115"/>
      <c r="F125" s="89"/>
      <c r="G125" s="89"/>
      <c r="H125" s="289">
        <f t="shared" si="14"/>
        <v>0</v>
      </c>
      <c r="I125" s="89"/>
      <c r="J125" s="289">
        <f t="shared" si="15"/>
        <v>0</v>
      </c>
      <c r="K125" s="89"/>
      <c r="L125" s="89"/>
      <c r="M125" s="289">
        <f t="shared" si="16"/>
        <v>0</v>
      </c>
      <c r="N125" s="89"/>
      <c r="O125" s="289">
        <f t="shared" si="17"/>
        <v>0</v>
      </c>
      <c r="P125" s="89"/>
      <c r="Q125" s="89"/>
      <c r="R125" s="289">
        <f t="shared" si="18"/>
        <v>0</v>
      </c>
      <c r="S125" s="302">
        <f t="shared" si="19"/>
        <v>0</v>
      </c>
    </row>
    <row r="126" spans="1:19" ht="23.25" x14ac:dyDescent="0.45">
      <c r="A126" s="93">
        <v>49050140</v>
      </c>
      <c r="B126" s="113"/>
      <c r="C126" s="114"/>
      <c r="D126" s="114" t="s">
        <v>421</v>
      </c>
      <c r="E126" s="115"/>
      <c r="F126" s="131"/>
      <c r="G126" s="89"/>
      <c r="H126" s="289">
        <f t="shared" si="14"/>
        <v>0</v>
      </c>
      <c r="I126" s="89"/>
      <c r="J126" s="289">
        <f t="shared" si="15"/>
        <v>0</v>
      </c>
      <c r="K126" s="89"/>
      <c r="L126" s="89"/>
      <c r="M126" s="289">
        <f t="shared" si="16"/>
        <v>0</v>
      </c>
      <c r="N126" s="89"/>
      <c r="O126" s="289">
        <f t="shared" si="17"/>
        <v>0</v>
      </c>
      <c r="P126" s="89"/>
      <c r="Q126" s="89"/>
      <c r="R126" s="289">
        <f t="shared" si="18"/>
        <v>0</v>
      </c>
      <c r="S126" s="302">
        <f t="shared" si="19"/>
        <v>0</v>
      </c>
    </row>
    <row r="127" spans="1:19" ht="23.25" x14ac:dyDescent="0.45">
      <c r="A127" s="93">
        <v>49050150</v>
      </c>
      <c r="B127" s="113"/>
      <c r="C127" s="114"/>
      <c r="D127" s="114" t="s">
        <v>422</v>
      </c>
      <c r="E127" s="115"/>
      <c r="F127" s="89"/>
      <c r="G127" s="89"/>
      <c r="H127" s="289">
        <f t="shared" si="14"/>
        <v>0</v>
      </c>
      <c r="I127" s="89"/>
      <c r="J127" s="289">
        <f t="shared" si="15"/>
        <v>0</v>
      </c>
      <c r="K127" s="89"/>
      <c r="L127" s="89"/>
      <c r="M127" s="289">
        <f t="shared" si="16"/>
        <v>0</v>
      </c>
      <c r="N127" s="89"/>
      <c r="O127" s="289">
        <f t="shared" si="17"/>
        <v>0</v>
      </c>
      <c r="P127" s="89"/>
      <c r="Q127" s="89"/>
      <c r="R127" s="289">
        <f t="shared" si="18"/>
        <v>0</v>
      </c>
      <c r="S127" s="302">
        <f t="shared" si="19"/>
        <v>0</v>
      </c>
    </row>
    <row r="128" spans="1:19" ht="23.25" x14ac:dyDescent="0.45">
      <c r="A128" s="93">
        <v>49050160</v>
      </c>
      <c r="B128" s="113"/>
      <c r="C128" s="114"/>
      <c r="D128" s="114" t="s">
        <v>423</v>
      </c>
      <c r="E128" s="115"/>
      <c r="F128" s="89"/>
      <c r="G128" s="89"/>
      <c r="H128" s="289">
        <f t="shared" si="14"/>
        <v>0</v>
      </c>
      <c r="I128" s="89"/>
      <c r="J128" s="289">
        <f t="shared" si="15"/>
        <v>0</v>
      </c>
      <c r="K128" s="89"/>
      <c r="L128" s="89"/>
      <c r="M128" s="289">
        <f t="shared" si="16"/>
        <v>0</v>
      </c>
      <c r="N128" s="89"/>
      <c r="O128" s="289">
        <f t="shared" si="17"/>
        <v>0</v>
      </c>
      <c r="P128" s="89"/>
      <c r="Q128" s="89"/>
      <c r="R128" s="289">
        <f t="shared" si="18"/>
        <v>0</v>
      </c>
      <c r="S128" s="302">
        <f t="shared" si="19"/>
        <v>0</v>
      </c>
    </row>
    <row r="129" spans="1:19" ht="23.25" x14ac:dyDescent="0.45">
      <c r="A129" s="93">
        <v>49059990</v>
      </c>
      <c r="B129" s="132"/>
      <c r="C129" s="133"/>
      <c r="D129" s="134" t="s">
        <v>409</v>
      </c>
      <c r="E129" s="135"/>
      <c r="F129" s="89">
        <v>23000</v>
      </c>
      <c r="G129" s="89"/>
      <c r="H129" s="289">
        <f t="shared" si="14"/>
        <v>23000</v>
      </c>
      <c r="I129" s="89">
        <v>5000</v>
      </c>
      <c r="J129" s="289">
        <f t="shared" si="15"/>
        <v>5000</v>
      </c>
      <c r="K129" s="89">
        <v>642000</v>
      </c>
      <c r="L129" s="89"/>
      <c r="M129" s="289">
        <f t="shared" si="16"/>
        <v>642000</v>
      </c>
      <c r="N129" s="89">
        <v>16000</v>
      </c>
      <c r="O129" s="289">
        <f t="shared" si="17"/>
        <v>16000</v>
      </c>
      <c r="P129" s="89">
        <v>5000</v>
      </c>
      <c r="Q129" s="89"/>
      <c r="R129" s="289">
        <f t="shared" si="18"/>
        <v>5000</v>
      </c>
      <c r="S129" s="302">
        <f t="shared" si="19"/>
        <v>691000</v>
      </c>
    </row>
    <row r="130" spans="1:19" ht="23.25" x14ac:dyDescent="0.5">
      <c r="A130" s="136"/>
      <c r="B130" s="329" t="s">
        <v>424</v>
      </c>
      <c r="C130" s="330"/>
      <c r="D130" s="330"/>
      <c r="E130" s="331"/>
      <c r="F130" s="137">
        <f>SUBTOTAL(109,F84:F129)</f>
        <v>625000</v>
      </c>
      <c r="G130" s="137">
        <f t="shared" ref="G130:S130" si="20">SUBTOTAL(109,G84:G129)</f>
        <v>0</v>
      </c>
      <c r="H130" s="137">
        <f t="shared" si="20"/>
        <v>625000</v>
      </c>
      <c r="I130" s="137">
        <f t="shared" si="20"/>
        <v>52000</v>
      </c>
      <c r="J130" s="137">
        <f t="shared" si="20"/>
        <v>52000</v>
      </c>
      <c r="K130" s="137">
        <f t="shared" si="20"/>
        <v>642000</v>
      </c>
      <c r="L130" s="137">
        <f t="shared" si="20"/>
        <v>0</v>
      </c>
      <c r="M130" s="137">
        <f t="shared" si="20"/>
        <v>642000</v>
      </c>
      <c r="N130" s="137">
        <f t="shared" si="20"/>
        <v>104000</v>
      </c>
      <c r="O130" s="137">
        <f t="shared" si="20"/>
        <v>104000</v>
      </c>
      <c r="P130" s="137">
        <f t="shared" si="20"/>
        <v>312000</v>
      </c>
      <c r="Q130" s="137">
        <f t="shared" si="20"/>
        <v>0</v>
      </c>
      <c r="R130" s="137">
        <f t="shared" si="20"/>
        <v>312000</v>
      </c>
      <c r="S130" s="305">
        <f t="shared" si="20"/>
        <v>1735000</v>
      </c>
    </row>
    <row r="131" spans="1:19" ht="23.25" x14ac:dyDescent="0.5">
      <c r="A131" s="138"/>
      <c r="B131" s="329" t="s">
        <v>425</v>
      </c>
      <c r="C131" s="330"/>
      <c r="D131" s="330"/>
      <c r="E131" s="331"/>
      <c r="F131" s="137">
        <f>SUBTOTAL(109,F11:F130)</f>
        <v>654095000</v>
      </c>
      <c r="G131" s="137">
        <f>SUBTOTAL(109,G11:G130)</f>
        <v>96282000</v>
      </c>
      <c r="H131" s="137">
        <f t="shared" ref="H131:S131" si="21">SUBTOTAL(109,H11:H130)</f>
        <v>750377000</v>
      </c>
      <c r="I131" s="137">
        <f t="shared" si="21"/>
        <v>373421000</v>
      </c>
      <c r="J131" s="137">
        <f t="shared" si="21"/>
        <v>373421000</v>
      </c>
      <c r="K131" s="137">
        <f t="shared" si="21"/>
        <v>419040000</v>
      </c>
      <c r="L131" s="137">
        <f t="shared" si="21"/>
        <v>44365000</v>
      </c>
      <c r="M131" s="137">
        <f t="shared" si="21"/>
        <v>463405000</v>
      </c>
      <c r="N131" s="137">
        <f t="shared" si="21"/>
        <v>271048000</v>
      </c>
      <c r="O131" s="137">
        <f t="shared" si="21"/>
        <v>271048000</v>
      </c>
      <c r="P131" s="137">
        <f t="shared" si="21"/>
        <v>184600000</v>
      </c>
      <c r="Q131" s="137">
        <f t="shared" si="21"/>
        <v>50618000</v>
      </c>
      <c r="R131" s="137">
        <f t="shared" si="21"/>
        <v>235218000</v>
      </c>
      <c r="S131" s="305">
        <f t="shared" si="21"/>
        <v>2093469000</v>
      </c>
    </row>
    <row r="132" spans="1:19" ht="23.25" x14ac:dyDescent="0.5">
      <c r="A132" s="138"/>
      <c r="B132" s="329" t="s">
        <v>426</v>
      </c>
      <c r="C132" s="330"/>
      <c r="D132" s="330"/>
      <c r="E132" s="331"/>
      <c r="F132" s="137">
        <f>SUMIF($B$9:$B$131,"(ส)",F$9:F$131)</f>
        <v>14098000</v>
      </c>
      <c r="G132" s="137">
        <f>SUMIF($B$9:$B$131,"(ส)",G$9:G$131)</f>
        <v>0</v>
      </c>
      <c r="H132" s="137">
        <f t="shared" ref="H132:S132" si="22">SUMIF($B$9:$B$131,"(ส)",H$9:H$131)</f>
        <v>14098000</v>
      </c>
      <c r="I132" s="137">
        <f t="shared" si="22"/>
        <v>4595000</v>
      </c>
      <c r="J132" s="137">
        <f t="shared" si="22"/>
        <v>4595000</v>
      </c>
      <c r="K132" s="137">
        <f t="shared" si="22"/>
        <v>16239000</v>
      </c>
      <c r="L132" s="137">
        <f t="shared" si="22"/>
        <v>0</v>
      </c>
      <c r="M132" s="137">
        <f t="shared" si="22"/>
        <v>16239000</v>
      </c>
      <c r="N132" s="137">
        <f t="shared" si="22"/>
        <v>5737000</v>
      </c>
      <c r="O132" s="137">
        <f t="shared" si="22"/>
        <v>5737000</v>
      </c>
      <c r="P132" s="137">
        <f t="shared" si="22"/>
        <v>11007000</v>
      </c>
      <c r="Q132" s="137">
        <f t="shared" si="22"/>
        <v>0</v>
      </c>
      <c r="R132" s="137">
        <f t="shared" si="22"/>
        <v>11007000</v>
      </c>
      <c r="S132" s="305">
        <f t="shared" si="22"/>
        <v>51676000</v>
      </c>
    </row>
    <row r="134" spans="1:19" x14ac:dyDescent="0.2">
      <c r="H134" s="290">
        <f>SUM(H84:H129)</f>
        <v>625000</v>
      </c>
    </row>
    <row r="135" spans="1:19" x14ac:dyDescent="0.2">
      <c r="H135" s="290">
        <f>SUM(H20:H80)</f>
        <v>26512000</v>
      </c>
      <c r="J135" s="290">
        <f>SUM(J20:J80)</f>
        <v>11749000</v>
      </c>
      <c r="M135" s="290">
        <f>SUM(M20:M80)</f>
        <v>20783000</v>
      </c>
      <c r="O135" s="290">
        <f>SUM(O20:O80)</f>
        <v>9774000</v>
      </c>
      <c r="R135" s="290">
        <f>SUM(R20:R80)</f>
        <v>13916000</v>
      </c>
      <c r="S135" s="306">
        <f>+S130+S81+S17</f>
        <v>2093469000</v>
      </c>
    </row>
    <row r="136" spans="1:19" x14ac:dyDescent="0.2">
      <c r="H136" s="290">
        <f>H135-H50-H54-H53</f>
        <v>7434000</v>
      </c>
      <c r="J136" s="290">
        <f>J135-J50-J54-J53</f>
        <v>2623000</v>
      </c>
      <c r="M136" s="290">
        <f>M135-M50-M54-M53</f>
        <v>4372000</v>
      </c>
      <c r="O136" s="290">
        <f>O135-O50-O53-O54</f>
        <v>3716000</v>
      </c>
      <c r="R136" s="290">
        <f>R135-R50-R54-R53</f>
        <v>3716000</v>
      </c>
    </row>
    <row r="137" spans="1:19" x14ac:dyDescent="0.2">
      <c r="R137" t="s">
        <v>612</v>
      </c>
    </row>
  </sheetData>
  <mergeCells count="11">
    <mergeCell ref="B17:E17"/>
    <mergeCell ref="A1:R1"/>
    <mergeCell ref="A2:R2"/>
    <mergeCell ref="A3:R3"/>
    <mergeCell ref="B6:E6"/>
    <mergeCell ref="B7:E7"/>
    <mergeCell ref="C58:E58"/>
    <mergeCell ref="B81:E81"/>
    <mergeCell ref="B130:E130"/>
    <mergeCell ref="B131:E131"/>
    <mergeCell ref="B132:E132"/>
  </mergeCells>
  <conditionalFormatting sqref="F9:S10 F11:H11 J11 F50:H80 J39:L49 F32:G49 F21:G30 I21:I25 H21:H81 F81:S83 I85:I128 F85:H129 F130:S131 L11:M11 J59:L75 L50:L53 L80 L129 O11 P32:Q49 F84:M84 O84:S84 Q11:S11 P54:Q79 Q50:Q53 Q129 K85:L128 J85:J129 K21:L30 K32:L38 K54:L58 K76:L79 J21:J80 N21:N25 M21:M80 M85:M129 P21:Q30 O21:O80 P85:Q128 O85:O129 F12:S20 R21:S80 Q80:Q81 R85:S129">
    <cfRule type="expression" dxfId="19" priority="19">
      <formula>LEFT($S$5,1)="ล"</formula>
    </cfRule>
  </conditionalFormatting>
  <conditionalFormatting sqref="F132:S132">
    <cfRule type="expression" dxfId="18" priority="18">
      <formula>LEFT($S$5,1)="ล"</formula>
    </cfRule>
  </conditionalFormatting>
  <conditionalFormatting sqref="F31:G31 K31:L31 P31:Q31">
    <cfRule type="expression" dxfId="17" priority="17">
      <formula>LEFT($S$5,1)="ล"</formula>
    </cfRule>
  </conditionalFormatting>
  <conditionalFormatting sqref="I11">
    <cfRule type="expression" dxfId="16" priority="16">
      <formula>LEFT($J$5,1)="ล"</formula>
    </cfRule>
  </conditionalFormatting>
  <conditionalFormatting sqref="I32:I80 I26:I30">
    <cfRule type="expression" dxfId="15" priority="15">
      <formula>LEFT($J$5,1)="ล"</formula>
    </cfRule>
  </conditionalFormatting>
  <conditionalFormatting sqref="I31">
    <cfRule type="expression" dxfId="14" priority="14">
      <formula>LEFT($J$5,1)="ล"</formula>
    </cfRule>
  </conditionalFormatting>
  <conditionalFormatting sqref="I129">
    <cfRule type="expression" dxfId="13" priority="13">
      <formula>LEFT($J$5,1)="ล"</formula>
    </cfRule>
  </conditionalFormatting>
  <conditionalFormatting sqref="K11">
    <cfRule type="expression" dxfId="12" priority="12">
      <formula>LEFT($J$5,1)="ล"</formula>
    </cfRule>
  </conditionalFormatting>
  <conditionalFormatting sqref="K50:K53">
    <cfRule type="expression" dxfId="11" priority="11">
      <formula>LEFT($J$5,1)="ล"</formula>
    </cfRule>
  </conditionalFormatting>
  <conditionalFormatting sqref="K80">
    <cfRule type="expression" dxfId="10" priority="10">
      <formula>LEFT($J$5,1)="ล"</formula>
    </cfRule>
  </conditionalFormatting>
  <conditionalFormatting sqref="K129">
    <cfRule type="expression" dxfId="9" priority="9">
      <formula>LEFT($J$5,1)="ล"</formula>
    </cfRule>
  </conditionalFormatting>
  <conditionalFormatting sqref="N11">
    <cfRule type="expression" dxfId="8" priority="8">
      <formula>LEFT($J$5,1)="ล"</formula>
    </cfRule>
  </conditionalFormatting>
  <conditionalFormatting sqref="N32:N80 N26:N30">
    <cfRule type="expression" dxfId="7" priority="7">
      <formula>LEFT($J$5,1)="ล"</formula>
    </cfRule>
  </conditionalFormatting>
  <conditionalFormatting sqref="N31">
    <cfRule type="expression" dxfId="6" priority="6">
      <formula>LEFT($J$5,1)="ล"</formula>
    </cfRule>
  </conditionalFormatting>
  <conditionalFormatting sqref="N84:N129">
    <cfRule type="expression" dxfId="5" priority="5">
      <formula>LEFT($J$5,1)="ล"</formula>
    </cfRule>
  </conditionalFormatting>
  <conditionalFormatting sqref="P11">
    <cfRule type="expression" dxfId="4" priority="4">
      <formula>LEFT($J$5,1)="ล"</formula>
    </cfRule>
  </conditionalFormatting>
  <conditionalFormatting sqref="P50:P53">
    <cfRule type="expression" dxfId="3" priority="3">
      <formula>LEFT($J$5,1)="ล"</formula>
    </cfRule>
  </conditionalFormatting>
  <conditionalFormatting sqref="P80">
    <cfRule type="expression" dxfId="2" priority="2">
      <formula>LEFT($J$5,1)="ล"</formula>
    </cfRule>
  </conditionalFormatting>
  <conditionalFormatting sqref="P129">
    <cfRule type="expression" dxfId="1" priority="1">
      <formula>LEFT($J$5,1)="ล"</formula>
    </cfRule>
  </conditionalFormatting>
  <dataValidations disablePrompts="1" count="1">
    <dataValidation type="list" allowBlank="1" showInputMessage="1" showErrorMessage="1" sqref="S5" xr:uid="{00000000-0002-0000-0100-000000000000}">
      <formula1>"บาท,ล้านบาท"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301"/>
  <sheetViews>
    <sheetView tabSelected="1" zoomScale="77" zoomScaleNormal="77" workbookViewId="0">
      <pane xSplit="13" ySplit="15" topLeftCell="N223" activePane="bottomRight" state="frozen"/>
      <selection pane="topRight" activeCell="N1" sqref="N1"/>
      <selection pane="bottomLeft" activeCell="A18" sqref="A18"/>
      <selection pane="bottomRight" activeCell="A4" sqref="A4:XFD5"/>
    </sheetView>
  </sheetViews>
  <sheetFormatPr defaultRowHeight="14.25" x14ac:dyDescent="0.2"/>
  <cols>
    <col min="1" max="1" width="13.125" bestFit="1" customWidth="1"/>
    <col min="5" max="5" width="27.625" customWidth="1"/>
    <col min="6" max="6" width="16" customWidth="1"/>
    <col min="7" max="7" width="15.875" customWidth="1"/>
    <col min="8" max="14" width="15.75" customWidth="1"/>
    <col min="15" max="15" width="16" customWidth="1"/>
  </cols>
  <sheetData>
    <row r="1" spans="1:15" ht="26.25" x14ac:dyDescent="0.55000000000000004">
      <c r="A1" s="332" t="s">
        <v>563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5" ht="26.25" x14ac:dyDescent="0.55000000000000004">
      <c r="A2" s="332" t="s">
        <v>0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</row>
    <row r="3" spans="1:15" ht="26.25" x14ac:dyDescent="0.55000000000000004">
      <c r="A3" s="332" t="s">
        <v>1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</row>
    <row r="4" spans="1:15" ht="23.25" x14ac:dyDescent="0.5">
      <c r="A4" s="247" t="s">
        <v>6</v>
      </c>
      <c r="B4" s="341" t="s">
        <v>7</v>
      </c>
      <c r="C4" s="342"/>
      <c r="D4" s="342"/>
      <c r="E4" s="343"/>
      <c r="F4" s="269" t="s">
        <v>8</v>
      </c>
      <c r="G4" s="269" t="s">
        <v>9</v>
      </c>
      <c r="H4" s="269" t="s">
        <v>10</v>
      </c>
      <c r="I4" s="269" t="s">
        <v>11</v>
      </c>
      <c r="J4" s="269" t="s">
        <v>12</v>
      </c>
      <c r="K4" s="269" t="s">
        <v>589</v>
      </c>
      <c r="L4" s="269" t="s">
        <v>590</v>
      </c>
      <c r="M4" s="269" t="s">
        <v>591</v>
      </c>
      <c r="N4" s="269" t="s">
        <v>592</v>
      </c>
      <c r="O4" s="270" t="s">
        <v>593</v>
      </c>
    </row>
    <row r="5" spans="1:15" ht="23.25" x14ac:dyDescent="0.5">
      <c r="A5" s="3" t="s">
        <v>13</v>
      </c>
      <c r="B5" s="344" t="s">
        <v>14</v>
      </c>
      <c r="C5" s="345"/>
      <c r="D5" s="345"/>
      <c r="E5" s="346"/>
      <c r="F5" s="248" t="s">
        <v>565</v>
      </c>
      <c r="G5" s="248" t="s">
        <v>567</v>
      </c>
      <c r="H5" s="248" t="s">
        <v>569</v>
      </c>
      <c r="I5" s="248" t="s">
        <v>570</v>
      </c>
      <c r="J5" s="248" t="s">
        <v>571</v>
      </c>
      <c r="K5" s="248" t="s">
        <v>572</v>
      </c>
      <c r="L5" s="248" t="s">
        <v>573</v>
      </c>
      <c r="M5" s="248" t="s">
        <v>574</v>
      </c>
      <c r="N5" s="248" t="s">
        <v>575</v>
      </c>
      <c r="O5" s="271" t="s">
        <v>577</v>
      </c>
    </row>
    <row r="6" spans="1:15" ht="23.25" x14ac:dyDescent="0.5">
      <c r="A6" s="4"/>
      <c r="B6" s="5"/>
      <c r="C6" s="6"/>
      <c r="D6" s="6"/>
      <c r="E6" s="7"/>
      <c r="F6" s="249" t="s">
        <v>566</v>
      </c>
      <c r="G6" s="249" t="s">
        <v>568</v>
      </c>
      <c r="H6" s="249" t="s">
        <v>578</v>
      </c>
      <c r="I6" s="249" t="s">
        <v>579</v>
      </c>
      <c r="J6" s="249" t="s">
        <v>580</v>
      </c>
      <c r="K6" s="249" t="s">
        <v>581</v>
      </c>
      <c r="L6" s="249" t="s">
        <v>582</v>
      </c>
      <c r="M6" s="249" t="s">
        <v>583</v>
      </c>
      <c r="N6" s="249" t="s">
        <v>584</v>
      </c>
      <c r="O6" s="272" t="s">
        <v>576</v>
      </c>
    </row>
    <row r="7" spans="1:15" ht="23.25" x14ac:dyDescent="0.5">
      <c r="A7" s="8"/>
      <c r="B7" s="9" t="s">
        <v>15</v>
      </c>
      <c r="C7" s="10"/>
      <c r="D7" s="11"/>
      <c r="E7" s="12"/>
      <c r="F7" s="274"/>
      <c r="G7" s="274"/>
      <c r="H7" s="274"/>
      <c r="I7" s="274"/>
      <c r="J7" s="274"/>
      <c r="K7" s="274"/>
      <c r="L7" s="274"/>
      <c r="M7" s="274"/>
      <c r="N7" s="274"/>
      <c r="O7" s="275"/>
    </row>
    <row r="8" spans="1:15" ht="23.25" x14ac:dyDescent="0.5">
      <c r="A8" s="13"/>
      <c r="B8" s="14" t="s">
        <v>16</v>
      </c>
      <c r="C8" s="15"/>
      <c r="D8" s="16"/>
      <c r="E8" s="17"/>
      <c r="F8" s="274"/>
      <c r="G8" s="274"/>
      <c r="H8" s="274"/>
      <c r="I8" s="274"/>
      <c r="J8" s="274"/>
      <c r="K8" s="274"/>
      <c r="L8" s="274"/>
      <c r="M8" s="274"/>
      <c r="N8" s="274"/>
      <c r="O8" s="275"/>
    </row>
    <row r="9" spans="1:15" ht="23.25" x14ac:dyDescent="0.5">
      <c r="A9" s="18"/>
      <c r="B9" s="14"/>
      <c r="C9" s="19" t="s">
        <v>17</v>
      </c>
      <c r="D9" s="20"/>
      <c r="E9" s="17"/>
      <c r="F9" s="274"/>
      <c r="G9" s="274"/>
      <c r="H9" s="274"/>
      <c r="I9" s="274"/>
      <c r="J9" s="274"/>
      <c r="K9" s="274"/>
      <c r="L9" s="274"/>
      <c r="M9" s="274"/>
      <c r="N9" s="274"/>
      <c r="O9" s="275"/>
    </row>
    <row r="10" spans="1:15" ht="23.25" x14ac:dyDescent="0.45">
      <c r="A10" s="21">
        <v>51010010</v>
      </c>
      <c r="B10" s="22"/>
      <c r="C10" s="23"/>
      <c r="D10" s="23" t="s">
        <v>18</v>
      </c>
      <c r="E10" s="24"/>
      <c r="F10" s="274">
        <v>661190000</v>
      </c>
      <c r="G10" s="274"/>
      <c r="H10" s="274"/>
      <c r="I10" s="274"/>
      <c r="J10" s="274"/>
      <c r="K10" s="274"/>
      <c r="L10" s="274"/>
      <c r="M10" s="274"/>
      <c r="N10" s="274"/>
      <c r="O10" s="275">
        <f>SUM(F10:N10)</f>
        <v>661190000</v>
      </c>
    </row>
    <row r="11" spans="1:15" ht="23.25" x14ac:dyDescent="0.45">
      <c r="A11" s="21">
        <v>51010018</v>
      </c>
      <c r="B11" s="22"/>
      <c r="C11" s="23"/>
      <c r="D11" s="23" t="s">
        <v>19</v>
      </c>
      <c r="E11" s="24"/>
      <c r="F11" s="274"/>
      <c r="G11" s="274"/>
      <c r="H11" s="274"/>
      <c r="I11" s="274"/>
      <c r="J11" s="274"/>
      <c r="K11" s="274"/>
      <c r="L11" s="274"/>
      <c r="M11" s="274"/>
      <c r="N11" s="274"/>
      <c r="O11" s="275"/>
    </row>
    <row r="12" spans="1:15" ht="23.25" x14ac:dyDescent="0.45">
      <c r="A12" s="21">
        <v>51010020</v>
      </c>
      <c r="B12" s="22"/>
      <c r="C12" s="23"/>
      <c r="D12" s="23" t="s">
        <v>20</v>
      </c>
      <c r="E12" s="24"/>
      <c r="F12" s="274"/>
      <c r="G12" s="274"/>
      <c r="H12" s="274"/>
      <c r="I12" s="274"/>
      <c r="J12" s="274"/>
      <c r="K12" s="274"/>
      <c r="L12" s="274"/>
      <c r="M12" s="274"/>
      <c r="N12" s="274"/>
      <c r="O12" s="275"/>
    </row>
    <row r="13" spans="1:15" ht="23.25" x14ac:dyDescent="0.45">
      <c r="A13" s="21">
        <v>51010030</v>
      </c>
      <c r="B13" s="22"/>
      <c r="C13" s="23"/>
      <c r="D13" s="23" t="s">
        <v>21</v>
      </c>
      <c r="E13" s="24"/>
      <c r="F13" s="274"/>
      <c r="G13" s="274"/>
      <c r="H13" s="274"/>
      <c r="I13" s="274"/>
      <c r="J13" s="274"/>
      <c r="K13" s="274"/>
      <c r="L13" s="274"/>
      <c r="M13" s="274"/>
      <c r="N13" s="274"/>
      <c r="O13" s="275"/>
    </row>
    <row r="14" spans="1:15" ht="23.25" x14ac:dyDescent="0.45">
      <c r="A14" s="21">
        <v>51010060</v>
      </c>
      <c r="B14" s="22"/>
      <c r="C14" s="23"/>
      <c r="D14" s="23" t="s">
        <v>22</v>
      </c>
      <c r="E14" s="24"/>
      <c r="F14" s="274"/>
      <c r="G14" s="274"/>
      <c r="H14" s="274"/>
      <c r="I14" s="274"/>
      <c r="J14" s="274"/>
      <c r="K14" s="274"/>
      <c r="L14" s="274"/>
      <c r="M14" s="274"/>
      <c r="N14" s="274"/>
      <c r="O14" s="275"/>
    </row>
    <row r="15" spans="1:15" ht="23.25" x14ac:dyDescent="0.45">
      <c r="A15" s="21">
        <v>51010070</v>
      </c>
      <c r="B15" s="22"/>
      <c r="C15" s="23"/>
      <c r="D15" s="23" t="s">
        <v>23</v>
      </c>
      <c r="E15" s="24"/>
      <c r="F15" s="274"/>
      <c r="G15" s="274"/>
      <c r="H15" s="274"/>
      <c r="I15" s="274"/>
      <c r="J15" s="274"/>
      <c r="K15" s="274"/>
      <c r="L15" s="274"/>
      <c r="M15" s="274"/>
      <c r="N15" s="274"/>
      <c r="O15" s="275"/>
    </row>
    <row r="16" spans="1:15" ht="23.25" x14ac:dyDescent="0.45">
      <c r="A16" s="21">
        <v>51010080</v>
      </c>
      <c r="B16" s="22"/>
      <c r="C16" s="23"/>
      <c r="D16" s="23" t="s">
        <v>24</v>
      </c>
      <c r="E16" s="24"/>
      <c r="F16" s="274"/>
      <c r="G16" s="274"/>
      <c r="H16" s="274"/>
      <c r="I16" s="274"/>
      <c r="J16" s="274"/>
      <c r="K16" s="274"/>
      <c r="L16" s="274"/>
      <c r="M16" s="274"/>
      <c r="N16" s="274"/>
      <c r="O16" s="275"/>
    </row>
    <row r="17" spans="1:15" ht="23.25" x14ac:dyDescent="0.45">
      <c r="A17" s="21">
        <v>51010090</v>
      </c>
      <c r="B17" s="22"/>
      <c r="C17" s="23"/>
      <c r="D17" s="23" t="s">
        <v>25</v>
      </c>
      <c r="E17" s="24"/>
      <c r="F17" s="274"/>
      <c r="G17" s="274"/>
      <c r="H17" s="274"/>
      <c r="I17" s="274"/>
      <c r="J17" s="274"/>
      <c r="K17" s="274"/>
      <c r="L17" s="274"/>
      <c r="M17" s="274"/>
      <c r="N17" s="274"/>
      <c r="O17" s="275"/>
    </row>
    <row r="18" spans="1:15" ht="23.25" x14ac:dyDescent="0.45">
      <c r="A18" s="21">
        <v>51010100</v>
      </c>
      <c r="B18" s="22"/>
      <c r="C18" s="23"/>
      <c r="D18" s="23" t="s">
        <v>26</v>
      </c>
      <c r="E18" s="24"/>
      <c r="F18" s="274"/>
      <c r="G18" s="274"/>
      <c r="H18" s="274"/>
      <c r="I18" s="274"/>
      <c r="J18" s="274"/>
      <c r="K18" s="274"/>
      <c r="L18" s="274"/>
      <c r="M18" s="274"/>
      <c r="N18" s="274"/>
      <c r="O18" s="275"/>
    </row>
    <row r="19" spans="1:15" ht="23.25" x14ac:dyDescent="0.45">
      <c r="A19" s="21">
        <v>51010110</v>
      </c>
      <c r="B19" s="22"/>
      <c r="C19" s="23"/>
      <c r="D19" s="23" t="s">
        <v>27</v>
      </c>
      <c r="E19" s="24"/>
      <c r="F19" s="274"/>
      <c r="G19" s="274"/>
      <c r="H19" s="274"/>
      <c r="I19" s="274"/>
      <c r="J19" s="274"/>
      <c r="K19" s="274"/>
      <c r="L19" s="274"/>
      <c r="M19" s="274"/>
      <c r="N19" s="274"/>
      <c r="O19" s="275"/>
    </row>
    <row r="20" spans="1:15" ht="23.25" x14ac:dyDescent="0.45">
      <c r="A20" s="21">
        <v>51010120</v>
      </c>
      <c r="B20" s="22"/>
      <c r="C20" s="23"/>
      <c r="D20" s="23" t="s">
        <v>28</v>
      </c>
      <c r="E20" s="24"/>
      <c r="F20" s="274"/>
      <c r="G20" s="274"/>
      <c r="H20" s="274"/>
      <c r="I20" s="274"/>
      <c r="J20" s="274"/>
      <c r="K20" s="274"/>
      <c r="L20" s="274"/>
      <c r="M20" s="274"/>
      <c r="N20" s="274"/>
      <c r="O20" s="275"/>
    </row>
    <row r="21" spans="1:15" ht="23.25" x14ac:dyDescent="0.5">
      <c r="A21" s="21"/>
      <c r="B21" s="25"/>
      <c r="C21" s="15" t="s">
        <v>29</v>
      </c>
      <c r="D21" s="23"/>
      <c r="E21" s="24"/>
      <c r="F21" s="274"/>
      <c r="G21" s="274"/>
      <c r="H21" s="274"/>
      <c r="I21" s="274"/>
      <c r="J21" s="274"/>
      <c r="K21" s="274"/>
      <c r="L21" s="274"/>
      <c r="M21" s="274"/>
      <c r="N21" s="274"/>
      <c r="O21" s="275"/>
    </row>
    <row r="22" spans="1:15" ht="23.25" x14ac:dyDescent="0.5">
      <c r="A22" s="21">
        <v>51010130</v>
      </c>
      <c r="B22" s="25"/>
      <c r="C22" s="15"/>
      <c r="D22" s="23" t="s">
        <v>30</v>
      </c>
      <c r="E22" s="24"/>
      <c r="F22" s="274"/>
      <c r="G22" s="274"/>
      <c r="H22" s="274"/>
      <c r="I22" s="274"/>
      <c r="J22" s="274"/>
      <c r="K22" s="274"/>
      <c r="L22" s="274"/>
      <c r="M22" s="274"/>
      <c r="N22" s="274"/>
      <c r="O22" s="275"/>
    </row>
    <row r="23" spans="1:15" ht="23.25" x14ac:dyDescent="0.45">
      <c r="A23" s="21">
        <v>51011010</v>
      </c>
      <c r="B23" s="22"/>
      <c r="C23" s="23"/>
      <c r="D23" s="23" t="s">
        <v>31</v>
      </c>
      <c r="E23" s="24"/>
      <c r="F23" s="274"/>
      <c r="G23" s="274"/>
      <c r="H23" s="274"/>
      <c r="I23" s="274"/>
      <c r="J23" s="274"/>
      <c r="K23" s="274"/>
      <c r="L23" s="274"/>
      <c r="M23" s="274"/>
      <c r="N23" s="274"/>
      <c r="O23" s="275"/>
    </row>
    <row r="24" spans="1:15" ht="23.25" x14ac:dyDescent="0.45">
      <c r="A24" s="21">
        <v>51011020</v>
      </c>
      <c r="B24" s="22"/>
      <c r="C24" s="23"/>
      <c r="D24" s="23" t="s">
        <v>32</v>
      </c>
      <c r="E24" s="24"/>
      <c r="F24" s="274"/>
      <c r="G24" s="274"/>
      <c r="H24" s="274"/>
      <c r="I24" s="274"/>
      <c r="J24" s="274"/>
      <c r="K24" s="274"/>
      <c r="L24" s="274"/>
      <c r="M24" s="274"/>
      <c r="N24" s="274"/>
      <c r="O24" s="275"/>
    </row>
    <row r="25" spans="1:15" ht="23.25" x14ac:dyDescent="0.5">
      <c r="A25" s="21"/>
      <c r="B25" s="25"/>
      <c r="C25" s="15" t="s">
        <v>33</v>
      </c>
      <c r="D25" s="23"/>
      <c r="E25" s="24"/>
      <c r="F25" s="274"/>
      <c r="G25" s="274"/>
      <c r="H25" s="274"/>
      <c r="I25" s="274"/>
      <c r="J25" s="274"/>
      <c r="K25" s="274"/>
      <c r="L25" s="274"/>
      <c r="M25" s="274"/>
      <c r="N25" s="274"/>
      <c r="O25" s="275"/>
    </row>
    <row r="26" spans="1:15" ht="23.25" x14ac:dyDescent="0.45">
      <c r="A26" s="21">
        <v>51020010</v>
      </c>
      <c r="B26" s="22"/>
      <c r="C26" s="23"/>
      <c r="D26" s="23" t="s">
        <v>34</v>
      </c>
      <c r="E26" s="24"/>
      <c r="F26" s="274"/>
      <c r="G26" s="274"/>
      <c r="H26" s="274"/>
      <c r="I26" s="274"/>
      <c r="J26" s="274"/>
      <c r="K26" s="274"/>
      <c r="L26" s="274"/>
      <c r="M26" s="274"/>
      <c r="N26" s="274"/>
      <c r="O26" s="275"/>
    </row>
    <row r="27" spans="1:15" ht="23.25" x14ac:dyDescent="0.45">
      <c r="A27" s="26">
        <v>51020020</v>
      </c>
      <c r="B27" s="27"/>
      <c r="C27" s="28"/>
      <c r="D27" s="28" t="s">
        <v>35</v>
      </c>
      <c r="E27" s="29"/>
      <c r="F27" s="274"/>
      <c r="G27" s="274"/>
      <c r="H27" s="274"/>
      <c r="I27" s="274"/>
      <c r="J27" s="274"/>
      <c r="K27" s="274"/>
      <c r="L27" s="274"/>
      <c r="M27" s="274"/>
      <c r="N27" s="274"/>
      <c r="O27" s="275"/>
    </row>
    <row r="28" spans="1:15" ht="23.25" x14ac:dyDescent="0.5">
      <c r="A28" s="30"/>
      <c r="B28" s="31" t="s">
        <v>36</v>
      </c>
      <c r="C28" s="32"/>
      <c r="D28" s="32"/>
      <c r="E28" s="33"/>
      <c r="F28" s="277">
        <f>SUM(F10:F27)</f>
        <v>661190000</v>
      </c>
      <c r="G28" s="277">
        <f t="shared" ref="G28:N28" si="0">SUM(G10:G27)</f>
        <v>0</v>
      </c>
      <c r="H28" s="277">
        <f t="shared" si="0"/>
        <v>0</v>
      </c>
      <c r="I28" s="277">
        <f t="shared" si="0"/>
        <v>0</v>
      </c>
      <c r="J28" s="277">
        <f t="shared" si="0"/>
        <v>0</v>
      </c>
      <c r="K28" s="277">
        <f t="shared" si="0"/>
        <v>0</v>
      </c>
      <c r="L28" s="277">
        <f t="shared" si="0"/>
        <v>0</v>
      </c>
      <c r="M28" s="277">
        <f t="shared" si="0"/>
        <v>0</v>
      </c>
      <c r="N28" s="277">
        <f t="shared" si="0"/>
        <v>0</v>
      </c>
      <c r="O28" s="277">
        <f>SUM(O10:O27)</f>
        <v>661190000</v>
      </c>
    </row>
    <row r="29" spans="1:15" ht="23.25" x14ac:dyDescent="0.5">
      <c r="A29" s="34"/>
      <c r="B29" s="35" t="s">
        <v>37</v>
      </c>
      <c r="C29" s="36"/>
      <c r="D29" s="36"/>
      <c r="E29" s="37"/>
      <c r="F29" s="278"/>
      <c r="G29" s="278"/>
      <c r="H29" s="278"/>
      <c r="I29" s="278"/>
      <c r="J29" s="278"/>
      <c r="K29" s="278"/>
      <c r="L29" s="278"/>
      <c r="M29" s="278"/>
      <c r="N29" s="278"/>
      <c r="O29" s="279"/>
    </row>
    <row r="30" spans="1:15" ht="23.25" x14ac:dyDescent="0.5">
      <c r="A30" s="38"/>
      <c r="B30" s="39" t="s">
        <v>38</v>
      </c>
      <c r="C30" s="40"/>
      <c r="D30" s="40"/>
      <c r="E30" s="41"/>
      <c r="F30" s="276"/>
      <c r="G30" s="276"/>
      <c r="H30" s="276"/>
      <c r="I30" s="276"/>
      <c r="J30" s="276"/>
      <c r="K30" s="276"/>
      <c r="L30" s="276"/>
      <c r="M30" s="276"/>
      <c r="N30" s="276"/>
      <c r="O30" s="275"/>
    </row>
    <row r="31" spans="1:15" ht="23.25" x14ac:dyDescent="0.5">
      <c r="A31" s="38"/>
      <c r="B31" s="39"/>
      <c r="C31" s="42" t="s">
        <v>39</v>
      </c>
      <c r="D31" s="42"/>
      <c r="E31" s="43"/>
      <c r="F31" s="276"/>
      <c r="G31" s="276"/>
      <c r="H31" s="276"/>
      <c r="I31" s="276"/>
      <c r="J31" s="276"/>
      <c r="K31" s="276"/>
      <c r="L31" s="276"/>
      <c r="M31" s="276"/>
      <c r="N31" s="276"/>
      <c r="O31" s="275"/>
    </row>
    <row r="32" spans="1:15" ht="23.25" x14ac:dyDescent="0.45">
      <c r="A32" s="250">
        <v>52010010</v>
      </c>
      <c r="B32" s="251"/>
      <c r="C32" s="252"/>
      <c r="D32" s="252" t="s">
        <v>40</v>
      </c>
      <c r="E32" s="253"/>
      <c r="F32" s="273">
        <v>4993322.22</v>
      </c>
      <c r="G32" s="273">
        <v>2925624</v>
      </c>
      <c r="H32" s="273">
        <v>3036012</v>
      </c>
      <c r="I32" s="273">
        <v>6148476</v>
      </c>
      <c r="J32" s="273">
        <v>1868178.36</v>
      </c>
      <c r="K32" s="273">
        <v>3989185.62</v>
      </c>
      <c r="L32" s="273">
        <v>1759733.46</v>
      </c>
      <c r="M32" s="273">
        <v>1916028.66</v>
      </c>
      <c r="N32" s="273">
        <v>2346744</v>
      </c>
      <c r="O32" s="273">
        <f>SUM(F32:N32)</f>
        <v>28983304.32</v>
      </c>
    </row>
    <row r="33" spans="1:15" s="313" customFormat="1" ht="23.25" x14ac:dyDescent="0.45">
      <c r="A33" s="307">
        <v>52010020</v>
      </c>
      <c r="B33" s="308"/>
      <c r="C33" s="309"/>
      <c r="D33" s="317" t="s">
        <v>41</v>
      </c>
      <c r="E33" s="318"/>
      <c r="F33" s="312">
        <v>0</v>
      </c>
      <c r="G33" s="312">
        <v>719412</v>
      </c>
      <c r="H33" s="312">
        <v>516372</v>
      </c>
      <c r="I33" s="312">
        <v>3444540</v>
      </c>
      <c r="J33" s="312">
        <v>255936</v>
      </c>
      <c r="K33" s="312">
        <v>487092</v>
      </c>
      <c r="L33" s="312">
        <v>495672</v>
      </c>
      <c r="M33" s="312">
        <v>446916</v>
      </c>
      <c r="N33" s="312">
        <v>0</v>
      </c>
      <c r="O33" s="312">
        <f t="shared" ref="O33:O96" si="1">SUM(F33:N33)</f>
        <v>6365940</v>
      </c>
    </row>
    <row r="34" spans="1:15" ht="23.25" x14ac:dyDescent="0.45">
      <c r="A34" s="38">
        <v>52010030</v>
      </c>
      <c r="B34" s="44"/>
      <c r="C34" s="40"/>
      <c r="D34" s="40" t="s">
        <v>42</v>
      </c>
      <c r="E34" s="41"/>
      <c r="F34" s="276">
        <v>40000</v>
      </c>
      <c r="G34" s="276">
        <v>50000</v>
      </c>
      <c r="H34" s="276">
        <v>200000</v>
      </c>
      <c r="I34" s="276">
        <v>300000</v>
      </c>
      <c r="J34" s="276">
        <v>10000</v>
      </c>
      <c r="K34" s="276">
        <v>200000</v>
      </c>
      <c r="L34" s="276">
        <v>100000</v>
      </c>
      <c r="M34" s="276">
        <v>120000</v>
      </c>
      <c r="N34" s="276">
        <v>110000</v>
      </c>
      <c r="O34" s="275">
        <f t="shared" si="1"/>
        <v>1130000</v>
      </c>
    </row>
    <row r="35" spans="1:15" ht="23.25" x14ac:dyDescent="0.45">
      <c r="A35" s="38">
        <v>52010040</v>
      </c>
      <c r="B35" s="44"/>
      <c r="C35" s="40"/>
      <c r="D35" s="40" t="s">
        <v>43</v>
      </c>
      <c r="E35" s="41"/>
      <c r="F35" s="276">
        <v>0</v>
      </c>
      <c r="G35" s="276"/>
      <c r="H35" s="276"/>
      <c r="I35" s="276"/>
      <c r="J35" s="276"/>
      <c r="K35" s="276"/>
      <c r="L35" s="276"/>
      <c r="M35" s="276"/>
      <c r="N35" s="276">
        <v>130000</v>
      </c>
      <c r="O35" s="275">
        <f t="shared" si="1"/>
        <v>130000</v>
      </c>
    </row>
    <row r="36" spans="1:15" ht="23.25" x14ac:dyDescent="0.45">
      <c r="A36" s="254">
        <v>52010050</v>
      </c>
      <c r="B36" s="255"/>
      <c r="C36" s="256"/>
      <c r="D36" s="256" t="s">
        <v>44</v>
      </c>
      <c r="E36" s="257"/>
      <c r="F36" s="280"/>
      <c r="G36" s="280"/>
      <c r="H36" s="280"/>
      <c r="I36" s="280"/>
      <c r="J36" s="280"/>
      <c r="K36" s="280"/>
      <c r="L36" s="280"/>
      <c r="M36" s="280"/>
      <c r="N36" s="280"/>
      <c r="O36" s="280">
        <f t="shared" si="1"/>
        <v>0</v>
      </c>
    </row>
    <row r="37" spans="1:15" ht="23.25" x14ac:dyDescent="0.45">
      <c r="A37" s="254">
        <v>52010060</v>
      </c>
      <c r="B37" s="255"/>
      <c r="C37" s="256"/>
      <c r="D37" s="256" t="s">
        <v>45</v>
      </c>
      <c r="E37" s="257"/>
      <c r="F37" s="280"/>
      <c r="G37" s="280"/>
      <c r="H37" s="280"/>
      <c r="I37" s="280"/>
      <c r="J37" s="280"/>
      <c r="K37" s="280"/>
      <c r="L37" s="280"/>
      <c r="M37" s="280"/>
      <c r="N37" s="280"/>
      <c r="O37" s="280">
        <f t="shared" si="1"/>
        <v>0</v>
      </c>
    </row>
    <row r="38" spans="1:15" ht="23.25" x14ac:dyDescent="0.45">
      <c r="A38" s="250">
        <v>52010070</v>
      </c>
      <c r="B38" s="251"/>
      <c r="C38" s="252"/>
      <c r="D38" s="252" t="s">
        <v>46</v>
      </c>
      <c r="E38" s="253"/>
      <c r="F38" s="273">
        <v>0</v>
      </c>
      <c r="G38" s="273">
        <v>81000</v>
      </c>
      <c r="H38" s="273">
        <v>54000</v>
      </c>
      <c r="I38" s="273">
        <v>405000</v>
      </c>
      <c r="J38" s="273">
        <v>27000</v>
      </c>
      <c r="K38" s="273">
        <v>54000</v>
      </c>
      <c r="L38" s="273">
        <v>54000</v>
      </c>
      <c r="M38" s="273">
        <v>54000</v>
      </c>
      <c r="N38" s="273">
        <v>0</v>
      </c>
      <c r="O38" s="273">
        <f t="shared" si="1"/>
        <v>729000</v>
      </c>
    </row>
    <row r="39" spans="1:15" ht="23.25" x14ac:dyDescent="0.45">
      <c r="A39" s="38">
        <v>52010990</v>
      </c>
      <c r="B39" s="44"/>
      <c r="C39" s="40"/>
      <c r="D39" s="40" t="s">
        <v>47</v>
      </c>
      <c r="E39" s="41"/>
      <c r="F39" s="276">
        <v>29000</v>
      </c>
      <c r="G39" s="276">
        <v>2000</v>
      </c>
      <c r="H39" s="276">
        <v>5000</v>
      </c>
      <c r="I39" s="276">
        <v>20000</v>
      </c>
      <c r="J39" s="276">
        <v>10000</v>
      </c>
      <c r="K39" s="276">
        <v>23000</v>
      </c>
      <c r="L39" s="276">
        <v>10000</v>
      </c>
      <c r="M39" s="276">
        <v>5000</v>
      </c>
      <c r="N39" s="276">
        <v>10000</v>
      </c>
      <c r="O39" s="275">
        <f t="shared" si="1"/>
        <v>114000</v>
      </c>
    </row>
    <row r="40" spans="1:15" ht="23.25" x14ac:dyDescent="0.5">
      <c r="A40" s="34"/>
      <c r="B40" s="35"/>
      <c r="C40" s="45" t="s">
        <v>48</v>
      </c>
      <c r="D40" s="36"/>
      <c r="E40" s="37"/>
      <c r="F40" s="276"/>
      <c r="G40" s="278"/>
      <c r="H40" s="278"/>
      <c r="I40" s="278"/>
      <c r="J40" s="278"/>
      <c r="K40" s="278"/>
      <c r="L40" s="278"/>
      <c r="M40" s="278"/>
      <c r="N40" s="278"/>
      <c r="O40" s="275">
        <f t="shared" si="1"/>
        <v>0</v>
      </c>
    </row>
    <row r="41" spans="1:15" ht="23.25" x14ac:dyDescent="0.45">
      <c r="A41" s="38">
        <v>52011010</v>
      </c>
      <c r="B41" s="44"/>
      <c r="C41" s="40"/>
      <c r="D41" s="40" t="s">
        <v>49</v>
      </c>
      <c r="E41" s="41"/>
      <c r="F41" s="276"/>
      <c r="G41" s="276"/>
      <c r="H41" s="276"/>
      <c r="I41" s="276"/>
      <c r="J41" s="276"/>
      <c r="K41" s="276"/>
      <c r="L41" s="276"/>
      <c r="M41" s="276"/>
      <c r="N41" s="276"/>
      <c r="O41" s="275">
        <f t="shared" si="1"/>
        <v>0</v>
      </c>
    </row>
    <row r="42" spans="1:15" s="313" customFormat="1" ht="23.25" x14ac:dyDescent="0.45">
      <c r="A42" s="307">
        <v>52011020</v>
      </c>
      <c r="B42" s="308"/>
      <c r="C42" s="309"/>
      <c r="D42" s="309" t="s">
        <v>50</v>
      </c>
      <c r="E42" s="311"/>
      <c r="F42" s="312">
        <v>539621.25</v>
      </c>
      <c r="G42" s="312">
        <v>311710.11</v>
      </c>
      <c r="H42" s="312">
        <v>308278.44</v>
      </c>
      <c r="I42" s="312">
        <v>580542.27</v>
      </c>
      <c r="J42" s="312">
        <v>191359.98</v>
      </c>
      <c r="K42" s="312">
        <v>432920.07</v>
      </c>
      <c r="L42" s="312">
        <v>193086.63</v>
      </c>
      <c r="M42" s="312">
        <v>204680.91</v>
      </c>
      <c r="N42" s="312">
        <v>241937.28</v>
      </c>
      <c r="O42" s="312">
        <f t="shared" si="1"/>
        <v>3004136.94</v>
      </c>
    </row>
    <row r="43" spans="1:15" ht="23.25" x14ac:dyDescent="0.5">
      <c r="A43" s="34"/>
      <c r="B43" s="35"/>
      <c r="C43" s="45" t="s">
        <v>51</v>
      </c>
      <c r="D43" s="36"/>
      <c r="E43" s="37"/>
      <c r="F43" s="276"/>
      <c r="G43" s="276"/>
      <c r="H43" s="276"/>
      <c r="I43" s="276"/>
      <c r="J43" s="276"/>
      <c r="K43" s="276"/>
      <c r="L43" s="276"/>
      <c r="M43" s="276"/>
      <c r="N43" s="276"/>
      <c r="O43" s="275">
        <f t="shared" si="1"/>
        <v>0</v>
      </c>
    </row>
    <row r="44" spans="1:15" ht="23.25" x14ac:dyDescent="0.45">
      <c r="A44" s="250">
        <v>52012010</v>
      </c>
      <c r="B44" s="251"/>
      <c r="C44" s="252"/>
      <c r="D44" s="252" t="s">
        <v>52</v>
      </c>
      <c r="E44" s="253"/>
      <c r="F44" s="273">
        <v>17100</v>
      </c>
      <c r="G44" s="273">
        <v>22800</v>
      </c>
      <c r="H44" s="273">
        <v>45600</v>
      </c>
      <c r="I44" s="273">
        <v>45600</v>
      </c>
      <c r="J44" s="273"/>
      <c r="K44" s="273">
        <v>0</v>
      </c>
      <c r="L44" s="273">
        <v>0</v>
      </c>
      <c r="M44" s="273">
        <v>0</v>
      </c>
      <c r="N44" s="273">
        <v>0</v>
      </c>
      <c r="O44" s="273">
        <f t="shared" si="1"/>
        <v>131100</v>
      </c>
    </row>
    <row r="45" spans="1:15" ht="23.25" x14ac:dyDescent="0.45">
      <c r="A45" s="38">
        <v>52012020</v>
      </c>
      <c r="B45" s="44"/>
      <c r="C45" s="40"/>
      <c r="D45" s="40" t="s">
        <v>53</v>
      </c>
      <c r="E45" s="41"/>
      <c r="F45" s="276"/>
      <c r="G45" s="276"/>
      <c r="H45" s="276"/>
      <c r="I45" s="276">
        <v>305000</v>
      </c>
      <c r="J45" s="276"/>
      <c r="K45" s="276"/>
      <c r="L45" s="276"/>
      <c r="M45" s="276"/>
      <c r="N45" s="276"/>
      <c r="O45" s="275">
        <f t="shared" si="1"/>
        <v>305000</v>
      </c>
    </row>
    <row r="46" spans="1:15" ht="23.25" x14ac:dyDescent="0.45">
      <c r="A46" s="34">
        <v>52012030</v>
      </c>
      <c r="B46" s="46"/>
      <c r="C46" s="36"/>
      <c r="D46" s="36" t="s">
        <v>54</v>
      </c>
      <c r="E46" s="37"/>
      <c r="F46" s="276"/>
      <c r="G46" s="276"/>
      <c r="H46" s="276"/>
      <c r="I46" s="276"/>
      <c r="J46" s="276"/>
      <c r="K46" s="276"/>
      <c r="L46" s="276"/>
      <c r="M46" s="276"/>
      <c r="N46" s="276"/>
      <c r="O46" s="275">
        <f t="shared" si="1"/>
        <v>0</v>
      </c>
    </row>
    <row r="47" spans="1:15" ht="23.25" x14ac:dyDescent="0.45">
      <c r="A47" s="38">
        <v>52012040</v>
      </c>
      <c r="B47" s="44"/>
      <c r="C47" s="40"/>
      <c r="D47" s="40" t="s">
        <v>55</v>
      </c>
      <c r="E47" s="41"/>
      <c r="F47" s="276"/>
      <c r="G47" s="276"/>
      <c r="H47" s="276"/>
      <c r="I47" s="276"/>
      <c r="J47" s="276"/>
      <c r="K47" s="276"/>
      <c r="L47" s="276"/>
      <c r="M47" s="276"/>
      <c r="N47" s="276"/>
      <c r="O47" s="275">
        <f t="shared" si="1"/>
        <v>0</v>
      </c>
    </row>
    <row r="48" spans="1:15" s="313" customFormat="1" ht="23.25" x14ac:dyDescent="0.45">
      <c r="A48" s="307">
        <v>52012050</v>
      </c>
      <c r="B48" s="308"/>
      <c r="C48" s="309"/>
      <c r="D48" s="309" t="s">
        <v>56</v>
      </c>
      <c r="E48" s="311"/>
      <c r="F48" s="312"/>
      <c r="G48" s="312"/>
      <c r="H48" s="312"/>
      <c r="I48" s="312">
        <v>674750.63</v>
      </c>
      <c r="J48" s="312"/>
      <c r="K48" s="312"/>
      <c r="L48" s="312"/>
      <c r="M48" s="312"/>
      <c r="N48" s="312"/>
      <c r="O48" s="312">
        <f t="shared" si="1"/>
        <v>674750.63</v>
      </c>
    </row>
    <row r="49" spans="1:15" ht="23.25" x14ac:dyDescent="0.45">
      <c r="A49" s="47">
        <v>52012060</v>
      </c>
      <c r="B49" s="44"/>
      <c r="C49" s="40"/>
      <c r="D49" s="40" t="s">
        <v>57</v>
      </c>
      <c r="E49" s="41"/>
      <c r="F49" s="276"/>
      <c r="G49" s="276"/>
      <c r="H49" s="276"/>
      <c r="I49" s="276"/>
      <c r="J49" s="276"/>
      <c r="K49" s="276"/>
      <c r="L49" s="276"/>
      <c r="M49" s="276"/>
      <c r="N49" s="276"/>
      <c r="O49" s="275">
        <f t="shared" si="1"/>
        <v>0</v>
      </c>
    </row>
    <row r="50" spans="1:15" ht="23.25" x14ac:dyDescent="0.5">
      <c r="A50" s="48">
        <v>52012070</v>
      </c>
      <c r="B50" s="44"/>
      <c r="C50" s="40"/>
      <c r="D50" s="41" t="s">
        <v>58</v>
      </c>
      <c r="E50" s="41"/>
      <c r="F50" s="276">
        <v>22000</v>
      </c>
      <c r="G50" s="276"/>
      <c r="H50" s="276"/>
      <c r="I50" s="276"/>
      <c r="J50" s="276"/>
      <c r="K50" s="276"/>
      <c r="L50" s="276"/>
      <c r="M50" s="276"/>
      <c r="N50" s="276">
        <v>5000</v>
      </c>
      <c r="O50" s="275">
        <f t="shared" si="1"/>
        <v>27000</v>
      </c>
    </row>
    <row r="51" spans="1:15" ht="23.25" x14ac:dyDescent="0.45">
      <c r="A51" s="38">
        <v>52012990</v>
      </c>
      <c r="B51" s="44"/>
      <c r="C51" s="40"/>
      <c r="D51" s="40" t="s">
        <v>59</v>
      </c>
      <c r="E51" s="41"/>
      <c r="F51" s="276"/>
      <c r="G51" s="276"/>
      <c r="H51" s="276"/>
      <c r="I51" s="276"/>
      <c r="J51" s="276"/>
      <c r="K51" s="276"/>
      <c r="L51" s="276"/>
      <c r="M51" s="276"/>
      <c r="N51" s="276"/>
      <c r="O51" s="275">
        <f t="shared" si="1"/>
        <v>0</v>
      </c>
    </row>
    <row r="52" spans="1:15" ht="23.25" x14ac:dyDescent="0.5">
      <c r="A52" s="38"/>
      <c r="B52" s="44"/>
      <c r="C52" s="42" t="s">
        <v>60</v>
      </c>
      <c r="D52" s="40"/>
      <c r="E52" s="41"/>
      <c r="F52" s="276"/>
      <c r="G52" s="276"/>
      <c r="H52" s="276"/>
      <c r="I52" s="276"/>
      <c r="J52" s="276"/>
      <c r="K52" s="276"/>
      <c r="L52" s="276"/>
      <c r="M52" s="276"/>
      <c r="N52" s="276"/>
      <c r="O52" s="275">
        <f t="shared" si="1"/>
        <v>0</v>
      </c>
    </row>
    <row r="53" spans="1:15" ht="23.25" x14ac:dyDescent="0.45">
      <c r="A53" s="254">
        <v>52013010</v>
      </c>
      <c r="B53" s="255"/>
      <c r="C53" s="256"/>
      <c r="D53" s="256" t="s">
        <v>61</v>
      </c>
      <c r="E53" s="257"/>
      <c r="F53" s="280"/>
      <c r="G53" s="280"/>
      <c r="H53" s="280"/>
      <c r="I53" s="280"/>
      <c r="J53" s="280"/>
      <c r="K53" s="280"/>
      <c r="L53" s="280"/>
      <c r="M53" s="280"/>
      <c r="N53" s="280"/>
      <c r="O53" s="280">
        <f t="shared" si="1"/>
        <v>0</v>
      </c>
    </row>
    <row r="54" spans="1:15" ht="23.25" x14ac:dyDescent="0.45">
      <c r="A54" s="254">
        <v>52013020</v>
      </c>
      <c r="B54" s="255"/>
      <c r="C54" s="256"/>
      <c r="D54" s="256" t="s">
        <v>62</v>
      </c>
      <c r="E54" s="257"/>
      <c r="F54" s="280"/>
      <c r="G54" s="280"/>
      <c r="H54" s="280"/>
      <c r="I54" s="280"/>
      <c r="J54" s="280"/>
      <c r="K54" s="280"/>
      <c r="L54" s="280"/>
      <c r="M54" s="280"/>
      <c r="N54" s="280"/>
      <c r="O54" s="280">
        <f t="shared" si="1"/>
        <v>0</v>
      </c>
    </row>
    <row r="55" spans="1:15" ht="23.25" x14ac:dyDescent="0.45">
      <c r="A55" s="254">
        <v>52013030</v>
      </c>
      <c r="B55" s="255"/>
      <c r="C55" s="256"/>
      <c r="D55" s="256" t="s">
        <v>63</v>
      </c>
      <c r="E55" s="257"/>
      <c r="F55" s="280"/>
      <c r="G55" s="280"/>
      <c r="H55" s="280"/>
      <c r="I55" s="280"/>
      <c r="J55" s="280"/>
      <c r="K55" s="280"/>
      <c r="L55" s="280"/>
      <c r="M55" s="280"/>
      <c r="N55" s="280"/>
      <c r="O55" s="280">
        <f t="shared" si="1"/>
        <v>0</v>
      </c>
    </row>
    <row r="56" spans="1:15" ht="23.25" x14ac:dyDescent="0.5">
      <c r="A56" s="38"/>
      <c r="B56" s="39" t="s">
        <v>64</v>
      </c>
      <c r="C56" s="40"/>
      <c r="D56" s="40"/>
      <c r="E56" s="41"/>
      <c r="F56" s="276"/>
      <c r="G56" s="276"/>
      <c r="H56" s="276"/>
      <c r="I56" s="276"/>
      <c r="J56" s="276"/>
      <c r="K56" s="276"/>
      <c r="L56" s="276"/>
      <c r="M56" s="276"/>
      <c r="N56" s="276"/>
      <c r="O56" s="275">
        <f t="shared" si="1"/>
        <v>0</v>
      </c>
    </row>
    <row r="57" spans="1:15" ht="23.25" x14ac:dyDescent="0.5">
      <c r="A57" s="38"/>
      <c r="B57" s="44"/>
      <c r="C57" s="42" t="s">
        <v>65</v>
      </c>
      <c r="D57" s="40"/>
      <c r="E57" s="41"/>
      <c r="F57" s="276"/>
      <c r="G57" s="276"/>
      <c r="H57" s="276"/>
      <c r="I57" s="276"/>
      <c r="J57" s="276"/>
      <c r="K57" s="276"/>
      <c r="L57" s="276"/>
      <c r="M57" s="276"/>
      <c r="N57" s="276"/>
      <c r="O57" s="275">
        <f t="shared" si="1"/>
        <v>0</v>
      </c>
    </row>
    <row r="58" spans="1:15" s="313" customFormat="1" ht="23.25" x14ac:dyDescent="0.45">
      <c r="A58" s="307">
        <v>52020010</v>
      </c>
      <c r="B58" s="308"/>
      <c r="C58" s="309"/>
      <c r="D58" s="309" t="s">
        <v>66</v>
      </c>
      <c r="E58" s="311"/>
      <c r="F58" s="312">
        <v>589286.22</v>
      </c>
      <c r="G58" s="312">
        <v>430946.76</v>
      </c>
      <c r="H58" s="312">
        <v>520497.24</v>
      </c>
      <c r="I58" s="319">
        <v>1315162.2</v>
      </c>
      <c r="J58" s="312">
        <v>372601.5</v>
      </c>
      <c r="K58" s="312">
        <v>603364.68000000005</v>
      </c>
      <c r="L58" s="312">
        <v>338336.46</v>
      </c>
      <c r="M58" s="312">
        <v>338336.46</v>
      </c>
      <c r="N58" s="312">
        <v>419060.4</v>
      </c>
      <c r="O58" s="312">
        <f t="shared" si="1"/>
        <v>4927591.9200000009</v>
      </c>
    </row>
    <row r="59" spans="1:15" ht="23.25" x14ac:dyDescent="0.45">
      <c r="A59" s="38">
        <v>52020020</v>
      </c>
      <c r="B59" s="44"/>
      <c r="C59" s="40"/>
      <c r="D59" s="40" t="s">
        <v>67</v>
      </c>
      <c r="E59" s="41"/>
      <c r="F59" s="276">
        <v>0</v>
      </c>
      <c r="G59" s="276"/>
      <c r="H59" s="276"/>
      <c r="I59" s="276"/>
      <c r="J59" s="276"/>
      <c r="K59" s="276"/>
      <c r="L59" s="276"/>
      <c r="M59" s="276"/>
      <c r="N59" s="276"/>
      <c r="O59" s="275">
        <f t="shared" si="1"/>
        <v>0</v>
      </c>
    </row>
    <row r="60" spans="1:15" ht="23.25" x14ac:dyDescent="0.45">
      <c r="A60" s="38">
        <v>52020030</v>
      </c>
      <c r="B60" s="44"/>
      <c r="C60" s="40"/>
      <c r="D60" s="40" t="s">
        <v>68</v>
      </c>
      <c r="E60" s="41"/>
      <c r="F60" s="276">
        <v>20000</v>
      </c>
      <c r="G60" s="276">
        <v>2000</v>
      </c>
      <c r="H60" s="276">
        <v>2000</v>
      </c>
      <c r="I60" s="276">
        <v>30000</v>
      </c>
      <c r="J60" s="276">
        <v>5000</v>
      </c>
      <c r="K60" s="276">
        <v>10000</v>
      </c>
      <c r="L60" s="276">
        <v>0</v>
      </c>
      <c r="M60" s="276">
        <v>0</v>
      </c>
      <c r="N60" s="276">
        <v>5000</v>
      </c>
      <c r="O60" s="275">
        <f t="shared" si="1"/>
        <v>74000</v>
      </c>
    </row>
    <row r="61" spans="1:15" ht="23.25" x14ac:dyDescent="0.45">
      <c r="A61" s="250">
        <v>52020040</v>
      </c>
      <c r="B61" s="251"/>
      <c r="C61" s="252"/>
      <c r="D61" s="252" t="s">
        <v>69</v>
      </c>
      <c r="E61" s="253"/>
      <c r="F61" s="273">
        <v>0</v>
      </c>
      <c r="G61" s="273">
        <v>12000</v>
      </c>
      <c r="H61" s="273">
        <v>12000</v>
      </c>
      <c r="I61" s="273">
        <v>60000</v>
      </c>
      <c r="J61" s="273">
        <v>24000</v>
      </c>
      <c r="K61" s="273">
        <v>6000</v>
      </c>
      <c r="L61" s="273">
        <v>0</v>
      </c>
      <c r="M61" s="273">
        <v>0</v>
      </c>
      <c r="N61" s="273">
        <v>24000</v>
      </c>
      <c r="O61" s="273">
        <f t="shared" si="1"/>
        <v>138000</v>
      </c>
    </row>
    <row r="62" spans="1:15" ht="23.25" x14ac:dyDescent="0.45">
      <c r="A62" s="38">
        <v>52020990</v>
      </c>
      <c r="B62" s="44"/>
      <c r="C62" s="40"/>
      <c r="D62" s="40" t="s">
        <v>70</v>
      </c>
      <c r="E62" s="41"/>
      <c r="F62" s="276">
        <v>300000</v>
      </c>
      <c r="G62" s="276"/>
      <c r="H62" s="276"/>
      <c r="I62" s="276">
        <v>10000</v>
      </c>
      <c r="J62" s="276"/>
      <c r="K62" s="276"/>
      <c r="L62" s="276"/>
      <c r="M62" s="276"/>
      <c r="N62" s="276"/>
      <c r="O62" s="275">
        <f t="shared" si="1"/>
        <v>310000</v>
      </c>
    </row>
    <row r="63" spans="1:15" ht="23.25" x14ac:dyDescent="0.5">
      <c r="A63" s="34"/>
      <c r="B63" s="46"/>
      <c r="C63" s="45" t="s">
        <v>71</v>
      </c>
      <c r="D63" s="36"/>
      <c r="E63" s="37"/>
      <c r="F63" s="276"/>
      <c r="G63" s="276"/>
      <c r="H63" s="276"/>
      <c r="I63" s="276"/>
      <c r="J63" s="276"/>
      <c r="K63" s="276"/>
      <c r="L63" s="276"/>
      <c r="M63" s="276"/>
      <c r="N63" s="276"/>
      <c r="O63" s="275">
        <f t="shared" si="1"/>
        <v>0</v>
      </c>
    </row>
    <row r="64" spans="1:15" ht="23.25" x14ac:dyDescent="0.45">
      <c r="A64" s="250">
        <v>52021010</v>
      </c>
      <c r="B64" s="251"/>
      <c r="C64" s="252"/>
      <c r="D64" s="252" t="s">
        <v>72</v>
      </c>
      <c r="E64" s="253"/>
      <c r="F64" s="273">
        <v>111600</v>
      </c>
      <c r="G64" s="273">
        <v>93000</v>
      </c>
      <c r="H64" s="273">
        <v>130200</v>
      </c>
      <c r="I64" s="273">
        <v>409200</v>
      </c>
      <c r="J64" s="273">
        <v>93000</v>
      </c>
      <c r="K64" s="273">
        <v>111600</v>
      </c>
      <c r="L64" s="273">
        <v>55800</v>
      </c>
      <c r="M64" s="273">
        <v>55800</v>
      </c>
      <c r="N64" s="273">
        <v>93000</v>
      </c>
      <c r="O64" s="273">
        <f t="shared" si="1"/>
        <v>1153200</v>
      </c>
    </row>
    <row r="65" spans="1:15" ht="23.25" x14ac:dyDescent="0.45">
      <c r="A65" s="250">
        <v>52021020</v>
      </c>
      <c r="B65" s="251"/>
      <c r="C65" s="252"/>
      <c r="D65" s="252" t="s">
        <v>73</v>
      </c>
      <c r="E65" s="253"/>
      <c r="F65" s="273">
        <v>114000</v>
      </c>
      <c r="G65" s="273">
        <v>95000</v>
      </c>
      <c r="H65" s="273">
        <v>133000</v>
      </c>
      <c r="I65" s="273">
        <v>418000</v>
      </c>
      <c r="J65" s="273">
        <v>95000</v>
      </c>
      <c r="K65" s="273">
        <v>114000</v>
      </c>
      <c r="L65" s="273">
        <v>57000</v>
      </c>
      <c r="M65" s="273">
        <v>57000</v>
      </c>
      <c r="N65" s="273">
        <v>95000</v>
      </c>
      <c r="O65" s="273">
        <f t="shared" si="1"/>
        <v>1178000</v>
      </c>
    </row>
    <row r="66" spans="1:15" ht="23.25" x14ac:dyDescent="0.5">
      <c r="A66" s="34"/>
      <c r="B66" s="46"/>
      <c r="C66" s="45" t="s">
        <v>74</v>
      </c>
      <c r="D66" s="36"/>
      <c r="E66" s="37"/>
      <c r="F66" s="278"/>
      <c r="G66" s="278"/>
      <c r="H66" s="278"/>
      <c r="I66" s="278"/>
      <c r="J66" s="278"/>
      <c r="K66" s="278"/>
      <c r="L66" s="278"/>
      <c r="M66" s="278"/>
      <c r="N66" s="278"/>
      <c r="O66" s="275">
        <f t="shared" si="1"/>
        <v>0</v>
      </c>
    </row>
    <row r="67" spans="1:15" ht="23.25" x14ac:dyDescent="0.45">
      <c r="A67" s="38">
        <v>52022010</v>
      </c>
      <c r="B67" s="44"/>
      <c r="C67" s="40"/>
      <c r="D67" s="40" t="s">
        <v>75</v>
      </c>
      <c r="E67" s="41"/>
      <c r="F67" s="276">
        <v>8000</v>
      </c>
      <c r="G67" s="276">
        <v>2000</v>
      </c>
      <c r="H67" s="276">
        <v>4000</v>
      </c>
      <c r="I67" s="276">
        <v>20000</v>
      </c>
      <c r="J67" s="276">
        <v>2000</v>
      </c>
      <c r="K67" s="276">
        <v>2000</v>
      </c>
      <c r="L67" s="276">
        <v>2000</v>
      </c>
      <c r="M67" s="276">
        <v>2000</v>
      </c>
      <c r="N67" s="276">
        <v>2000</v>
      </c>
      <c r="O67" s="275">
        <f t="shared" si="1"/>
        <v>44000</v>
      </c>
    </row>
    <row r="68" spans="1:15" ht="23.25" x14ac:dyDescent="0.45">
      <c r="A68" s="38">
        <v>52022020</v>
      </c>
      <c r="B68" s="44"/>
      <c r="C68" s="40"/>
      <c r="D68" s="40" t="s">
        <v>76</v>
      </c>
      <c r="E68" s="41"/>
      <c r="F68" s="276">
        <v>20000</v>
      </c>
      <c r="G68" s="276">
        <v>4000</v>
      </c>
      <c r="H68" s="276">
        <v>5000</v>
      </c>
      <c r="I68" s="276">
        <v>100000</v>
      </c>
      <c r="J68" s="276">
        <v>5000</v>
      </c>
      <c r="K68" s="276">
        <v>5000</v>
      </c>
      <c r="L68" s="276">
        <v>6000</v>
      </c>
      <c r="M68" s="276">
        <v>5000</v>
      </c>
      <c r="N68" s="276">
        <v>4000</v>
      </c>
      <c r="O68" s="275">
        <f t="shared" si="1"/>
        <v>154000</v>
      </c>
    </row>
    <row r="69" spans="1:15" ht="23.25" x14ac:dyDescent="0.45">
      <c r="A69" s="38">
        <v>52022030</v>
      </c>
      <c r="B69" s="44"/>
      <c r="C69" s="40"/>
      <c r="D69" s="40" t="s">
        <v>77</v>
      </c>
      <c r="E69" s="41"/>
      <c r="F69" s="276">
        <v>42000</v>
      </c>
      <c r="G69" s="276">
        <v>8000</v>
      </c>
      <c r="H69" s="276">
        <v>9000</v>
      </c>
      <c r="I69" s="276">
        <v>200000</v>
      </c>
      <c r="J69" s="276">
        <v>6000</v>
      </c>
      <c r="K69" s="276">
        <v>6000</v>
      </c>
      <c r="L69" s="276">
        <v>8000</v>
      </c>
      <c r="M69" s="276">
        <v>6000</v>
      </c>
      <c r="N69" s="276">
        <v>6000</v>
      </c>
      <c r="O69" s="275">
        <f t="shared" si="1"/>
        <v>291000</v>
      </c>
    </row>
    <row r="70" spans="1:15" ht="23.25" x14ac:dyDescent="0.45">
      <c r="A70" s="38">
        <v>52022050</v>
      </c>
      <c r="B70" s="44"/>
      <c r="C70" s="40"/>
      <c r="D70" s="40" t="s">
        <v>78</v>
      </c>
      <c r="E70" s="41"/>
      <c r="F70" s="276">
        <v>0</v>
      </c>
      <c r="G70" s="276">
        <v>0</v>
      </c>
      <c r="H70" s="276"/>
      <c r="I70" s="276"/>
      <c r="J70" s="276"/>
      <c r="K70" s="276"/>
      <c r="L70" s="276">
        <v>0</v>
      </c>
      <c r="M70" s="276"/>
      <c r="N70" s="276"/>
      <c r="O70" s="275">
        <f t="shared" si="1"/>
        <v>0</v>
      </c>
    </row>
    <row r="71" spans="1:15" ht="23.25" x14ac:dyDescent="0.5">
      <c r="A71" s="258">
        <v>52022060</v>
      </c>
      <c r="B71" s="251"/>
      <c r="C71" s="252"/>
      <c r="D71" s="252" t="s">
        <v>79</v>
      </c>
      <c r="E71" s="253"/>
      <c r="F71" s="273">
        <v>0</v>
      </c>
      <c r="G71" s="273">
        <v>3000</v>
      </c>
      <c r="H71" s="273">
        <v>2000</v>
      </c>
      <c r="I71" s="273">
        <v>15000</v>
      </c>
      <c r="J71" s="273">
        <v>1000</v>
      </c>
      <c r="K71" s="273">
        <v>2000</v>
      </c>
      <c r="L71" s="273">
        <v>2000</v>
      </c>
      <c r="M71" s="273">
        <v>2000</v>
      </c>
      <c r="N71" s="273"/>
      <c r="O71" s="273">
        <f t="shared" si="1"/>
        <v>27000</v>
      </c>
    </row>
    <row r="72" spans="1:15" ht="23.25" x14ac:dyDescent="0.5">
      <c r="A72" s="258">
        <v>52022070</v>
      </c>
      <c r="B72" s="251"/>
      <c r="C72" s="252"/>
      <c r="D72" s="252" t="s">
        <v>80</v>
      </c>
      <c r="E72" s="253"/>
      <c r="F72" s="273">
        <v>0</v>
      </c>
      <c r="G72" s="273">
        <v>3000</v>
      </c>
      <c r="H72" s="273">
        <v>2000</v>
      </c>
      <c r="I72" s="273">
        <v>15000</v>
      </c>
      <c r="J72" s="273">
        <v>1000</v>
      </c>
      <c r="K72" s="273">
        <v>2000</v>
      </c>
      <c r="L72" s="273">
        <v>2000</v>
      </c>
      <c r="M72" s="273">
        <v>2000</v>
      </c>
      <c r="N72" s="273"/>
      <c r="O72" s="273">
        <f t="shared" si="1"/>
        <v>27000</v>
      </c>
    </row>
    <row r="73" spans="1:15" ht="23.25" x14ac:dyDescent="0.5">
      <c r="A73" s="258">
        <v>52022080</v>
      </c>
      <c r="B73" s="251"/>
      <c r="C73" s="252"/>
      <c r="D73" s="252" t="s">
        <v>81</v>
      </c>
      <c r="E73" s="253"/>
      <c r="F73" s="273">
        <v>0</v>
      </c>
      <c r="G73" s="273">
        <v>3000</v>
      </c>
      <c r="H73" s="273">
        <v>2000</v>
      </c>
      <c r="I73" s="273">
        <v>15000</v>
      </c>
      <c r="J73" s="273">
        <v>1000</v>
      </c>
      <c r="K73" s="273">
        <v>2000</v>
      </c>
      <c r="L73" s="273">
        <v>2000</v>
      </c>
      <c r="M73" s="273">
        <v>2000</v>
      </c>
      <c r="N73" s="273"/>
      <c r="O73" s="273">
        <f t="shared" si="1"/>
        <v>27000</v>
      </c>
    </row>
    <row r="74" spans="1:15" ht="23.25" x14ac:dyDescent="0.5">
      <c r="A74" s="34"/>
      <c r="B74" s="46"/>
      <c r="C74" s="45" t="s">
        <v>82</v>
      </c>
      <c r="D74" s="36"/>
      <c r="E74" s="37"/>
      <c r="F74" s="276"/>
      <c r="G74" s="276"/>
      <c r="H74" s="276"/>
      <c r="I74" s="276"/>
      <c r="J74" s="276"/>
      <c r="K74" s="276"/>
      <c r="L74" s="276"/>
      <c r="M74" s="276"/>
      <c r="N74" s="276"/>
      <c r="O74" s="275">
        <f t="shared" si="1"/>
        <v>0</v>
      </c>
    </row>
    <row r="75" spans="1:15" ht="23.25" x14ac:dyDescent="0.45">
      <c r="A75" s="38">
        <v>52029010</v>
      </c>
      <c r="B75" s="44"/>
      <c r="C75" s="40"/>
      <c r="D75" s="40" t="s">
        <v>83</v>
      </c>
      <c r="E75" s="41"/>
      <c r="F75" s="276">
        <v>0</v>
      </c>
      <c r="G75" s="276">
        <v>48000</v>
      </c>
      <c r="H75" s="276">
        <v>0</v>
      </c>
      <c r="I75" s="276">
        <v>150000</v>
      </c>
      <c r="J75" s="276">
        <v>30000</v>
      </c>
      <c r="K75" s="276">
        <v>0</v>
      </c>
      <c r="L75" s="276">
        <v>0</v>
      </c>
      <c r="M75" s="276">
        <v>0</v>
      </c>
      <c r="N75" s="276">
        <v>48000</v>
      </c>
      <c r="O75" s="275">
        <f t="shared" si="1"/>
        <v>276000</v>
      </c>
    </row>
    <row r="76" spans="1:15" ht="23.25" x14ac:dyDescent="0.45">
      <c r="A76" s="38">
        <v>52029990</v>
      </c>
      <c r="B76" s="44"/>
      <c r="C76" s="40"/>
      <c r="D76" s="40" t="s">
        <v>84</v>
      </c>
      <c r="E76" s="41"/>
      <c r="F76" s="276">
        <v>10976.19</v>
      </c>
      <c r="G76" s="276">
        <v>0</v>
      </c>
      <c r="H76" s="276">
        <v>0</v>
      </c>
      <c r="I76" s="276"/>
      <c r="J76" s="276"/>
      <c r="K76" s="276"/>
      <c r="L76" s="276"/>
      <c r="M76" s="276"/>
      <c r="N76" s="276"/>
      <c r="O76" s="275">
        <f t="shared" si="1"/>
        <v>10976.19</v>
      </c>
    </row>
    <row r="77" spans="1:15" ht="23.25" x14ac:dyDescent="0.5">
      <c r="A77" s="38"/>
      <c r="B77" s="39" t="s">
        <v>85</v>
      </c>
      <c r="C77" s="40"/>
      <c r="D77" s="40"/>
      <c r="E77" s="41"/>
      <c r="F77" s="276"/>
      <c r="G77" s="276"/>
      <c r="H77" s="276"/>
      <c r="I77" s="276"/>
      <c r="J77" s="276"/>
      <c r="K77" s="276"/>
      <c r="L77" s="276"/>
      <c r="M77" s="276"/>
      <c r="N77" s="276"/>
      <c r="O77" s="275">
        <f t="shared" si="1"/>
        <v>0</v>
      </c>
    </row>
    <row r="78" spans="1:15" ht="23.25" x14ac:dyDescent="0.45">
      <c r="A78" s="254">
        <v>52022040</v>
      </c>
      <c r="B78" s="255"/>
      <c r="C78" s="256"/>
      <c r="D78" s="256" t="s">
        <v>86</v>
      </c>
      <c r="E78" s="257"/>
      <c r="F78" s="280"/>
      <c r="G78" s="280"/>
      <c r="H78" s="280"/>
      <c r="I78" s="280"/>
      <c r="J78" s="280"/>
      <c r="K78" s="280"/>
      <c r="L78" s="280"/>
      <c r="M78" s="280"/>
      <c r="N78" s="280"/>
      <c r="O78" s="280">
        <f t="shared" si="1"/>
        <v>0</v>
      </c>
    </row>
    <row r="79" spans="1:15" ht="23.25" x14ac:dyDescent="0.45">
      <c r="A79" s="254">
        <v>52030010</v>
      </c>
      <c r="B79" s="255"/>
      <c r="C79" s="256"/>
      <c r="D79" s="256" t="s">
        <v>87</v>
      </c>
      <c r="E79" s="257"/>
      <c r="F79" s="280"/>
      <c r="G79" s="280"/>
      <c r="H79" s="280"/>
      <c r="I79" s="280"/>
      <c r="J79" s="280"/>
      <c r="K79" s="280"/>
      <c r="L79" s="280"/>
      <c r="M79" s="280"/>
      <c r="N79" s="280"/>
      <c r="O79" s="280">
        <f t="shared" si="1"/>
        <v>0</v>
      </c>
    </row>
    <row r="80" spans="1:15" ht="23.25" x14ac:dyDescent="0.45">
      <c r="A80" s="250">
        <v>52030020</v>
      </c>
      <c r="B80" s="251"/>
      <c r="C80" s="252"/>
      <c r="D80" s="252" t="s">
        <v>88</v>
      </c>
      <c r="E80" s="253"/>
      <c r="F80" s="273"/>
      <c r="G80" s="273"/>
      <c r="H80" s="273"/>
      <c r="I80" s="273"/>
      <c r="J80" s="273"/>
      <c r="K80" s="273"/>
      <c r="L80" s="273"/>
      <c r="M80" s="273"/>
      <c r="N80" s="273"/>
      <c r="O80" s="273">
        <f t="shared" si="1"/>
        <v>0</v>
      </c>
    </row>
    <row r="81" spans="1:15" ht="23.25" x14ac:dyDescent="0.45">
      <c r="A81" s="38">
        <v>52030030</v>
      </c>
      <c r="B81" s="44"/>
      <c r="C81" s="40"/>
      <c r="D81" s="40" t="s">
        <v>89</v>
      </c>
      <c r="E81" s="41"/>
      <c r="F81" s="276">
        <v>0</v>
      </c>
      <c r="G81" s="276">
        <v>0</v>
      </c>
      <c r="H81" s="276"/>
      <c r="I81" s="276"/>
      <c r="J81" s="276"/>
      <c r="K81" s="276"/>
      <c r="L81" s="276"/>
      <c r="M81" s="276"/>
      <c r="N81" s="276"/>
      <c r="O81" s="275">
        <f t="shared" si="1"/>
        <v>0</v>
      </c>
    </row>
    <row r="82" spans="1:15" ht="23.25" x14ac:dyDescent="0.5">
      <c r="A82" s="38"/>
      <c r="B82" s="39" t="s">
        <v>90</v>
      </c>
      <c r="C82" s="40"/>
      <c r="D82" s="40"/>
      <c r="E82" s="41"/>
      <c r="F82" s="276"/>
      <c r="G82" s="276"/>
      <c r="H82" s="276"/>
      <c r="I82" s="276"/>
      <c r="J82" s="276"/>
      <c r="K82" s="276"/>
      <c r="L82" s="276"/>
      <c r="M82" s="276"/>
      <c r="N82" s="276"/>
      <c r="O82" s="275">
        <f t="shared" si="1"/>
        <v>0</v>
      </c>
    </row>
    <row r="83" spans="1:15" ht="23.25" x14ac:dyDescent="0.45">
      <c r="A83" s="254">
        <v>52040010</v>
      </c>
      <c r="B83" s="255"/>
      <c r="C83" s="256"/>
      <c r="D83" s="256" t="s">
        <v>91</v>
      </c>
      <c r="E83" s="257"/>
      <c r="F83" s="280"/>
      <c r="G83" s="280"/>
      <c r="H83" s="280"/>
      <c r="I83" s="280"/>
      <c r="J83" s="280"/>
      <c r="K83" s="280"/>
      <c r="L83" s="280"/>
      <c r="M83" s="280"/>
      <c r="N83" s="280"/>
      <c r="O83" s="280">
        <f t="shared" si="1"/>
        <v>0</v>
      </c>
    </row>
    <row r="84" spans="1:15" ht="23.25" x14ac:dyDescent="0.45">
      <c r="A84" s="259">
        <v>52040020</v>
      </c>
      <c r="B84" s="260"/>
      <c r="C84" s="261"/>
      <c r="D84" s="261" t="s">
        <v>92</v>
      </c>
      <c r="E84" s="262"/>
      <c r="F84" s="280"/>
      <c r="G84" s="280"/>
      <c r="H84" s="280"/>
      <c r="I84" s="280"/>
      <c r="J84" s="280"/>
      <c r="K84" s="280"/>
      <c r="L84" s="280"/>
      <c r="M84" s="280"/>
      <c r="N84" s="280"/>
      <c r="O84" s="280">
        <f t="shared" si="1"/>
        <v>0</v>
      </c>
    </row>
    <row r="85" spans="1:15" ht="23.25" x14ac:dyDescent="0.5">
      <c r="A85" s="30"/>
      <c r="B85" s="31" t="s">
        <v>93</v>
      </c>
      <c r="C85" s="32"/>
      <c r="D85" s="32"/>
      <c r="E85" s="33"/>
      <c r="F85" s="277">
        <f>SUM(F29:F84)</f>
        <v>6856905.8799999999</v>
      </c>
      <c r="G85" s="277">
        <f t="shared" ref="G85:O85" si="2">SUM(G29:G84)</f>
        <v>4816492.87</v>
      </c>
      <c r="H85" s="277">
        <f t="shared" si="2"/>
        <v>4986959.68</v>
      </c>
      <c r="I85" s="277">
        <f t="shared" si="2"/>
        <v>14681271.1</v>
      </c>
      <c r="J85" s="277">
        <f t="shared" si="2"/>
        <v>2998075.8400000003</v>
      </c>
      <c r="K85" s="277">
        <f t="shared" si="2"/>
        <v>6050162.3700000001</v>
      </c>
      <c r="L85" s="277">
        <f t="shared" si="2"/>
        <v>3085628.55</v>
      </c>
      <c r="M85" s="277">
        <f t="shared" si="2"/>
        <v>3216762.0300000003</v>
      </c>
      <c r="N85" s="277">
        <f t="shared" si="2"/>
        <v>3539741.6799999997</v>
      </c>
      <c r="O85" s="277">
        <f t="shared" si="2"/>
        <v>50232000</v>
      </c>
    </row>
    <row r="86" spans="1:15" ht="23.25" x14ac:dyDescent="0.5">
      <c r="A86" s="34"/>
      <c r="B86" s="35" t="s">
        <v>15</v>
      </c>
      <c r="C86" s="36"/>
      <c r="D86" s="36"/>
      <c r="E86" s="37"/>
      <c r="F86" s="278"/>
      <c r="G86" s="278"/>
      <c r="H86" s="278"/>
      <c r="I86" s="278"/>
      <c r="J86" s="278"/>
      <c r="K86" s="278"/>
      <c r="L86" s="278"/>
      <c r="M86" s="278"/>
      <c r="N86" s="278"/>
      <c r="O86" s="275">
        <f t="shared" si="1"/>
        <v>0</v>
      </c>
    </row>
    <row r="87" spans="1:15" ht="23.25" x14ac:dyDescent="0.5">
      <c r="A87" s="38"/>
      <c r="B87" s="39" t="s">
        <v>94</v>
      </c>
      <c r="C87" s="40"/>
      <c r="D87" s="40"/>
      <c r="E87" s="41"/>
      <c r="F87" s="276"/>
      <c r="G87" s="276"/>
      <c r="H87" s="276"/>
      <c r="I87" s="276"/>
      <c r="J87" s="276"/>
      <c r="K87" s="276"/>
      <c r="L87" s="276"/>
      <c r="M87" s="276"/>
      <c r="N87" s="276"/>
      <c r="O87" s="275">
        <f t="shared" si="1"/>
        <v>0</v>
      </c>
    </row>
    <row r="88" spans="1:15" ht="23.25" x14ac:dyDescent="0.5">
      <c r="A88" s="34"/>
      <c r="B88" s="35"/>
      <c r="C88" s="45" t="s">
        <v>95</v>
      </c>
      <c r="D88" s="36"/>
      <c r="E88" s="37"/>
      <c r="F88" s="276"/>
      <c r="G88" s="276"/>
      <c r="H88" s="276"/>
      <c r="I88" s="276"/>
      <c r="J88" s="276"/>
      <c r="K88" s="276"/>
      <c r="L88" s="276"/>
      <c r="M88" s="276"/>
      <c r="N88" s="276"/>
      <c r="O88" s="275">
        <f t="shared" si="1"/>
        <v>0</v>
      </c>
    </row>
    <row r="89" spans="1:15" ht="23.25" x14ac:dyDescent="0.45">
      <c r="A89" s="38">
        <v>53010010</v>
      </c>
      <c r="B89" s="44"/>
      <c r="C89" s="40"/>
      <c r="D89" s="40" t="s">
        <v>96</v>
      </c>
      <c r="E89" s="41"/>
      <c r="F89" s="276"/>
      <c r="G89" s="276"/>
      <c r="H89" s="276"/>
      <c r="I89" s="276"/>
      <c r="J89" s="276"/>
      <c r="K89" s="276">
        <v>5000</v>
      </c>
      <c r="L89" s="276"/>
      <c r="M89" s="276"/>
      <c r="N89" s="276">
        <v>150000</v>
      </c>
      <c r="O89" s="275">
        <f t="shared" si="1"/>
        <v>155000</v>
      </c>
    </row>
    <row r="90" spans="1:15" ht="23.25" x14ac:dyDescent="0.45">
      <c r="A90" s="38">
        <v>53010020</v>
      </c>
      <c r="B90" s="44"/>
      <c r="C90" s="40"/>
      <c r="D90" s="40" t="s">
        <v>97</v>
      </c>
      <c r="E90" s="41"/>
      <c r="F90" s="276"/>
      <c r="G90" s="276"/>
      <c r="H90" s="276"/>
      <c r="I90" s="276"/>
      <c r="J90" s="276"/>
      <c r="K90" s="276">
        <v>1400000</v>
      </c>
      <c r="L90" s="276"/>
      <c r="M90" s="276"/>
      <c r="N90" s="276">
        <v>200000</v>
      </c>
      <c r="O90" s="275">
        <f t="shared" si="1"/>
        <v>1600000</v>
      </c>
    </row>
    <row r="91" spans="1:15" ht="23.25" x14ac:dyDescent="0.45">
      <c r="A91" s="38">
        <v>53010030</v>
      </c>
      <c r="B91" s="44"/>
      <c r="C91" s="40"/>
      <c r="D91" s="40" t="s">
        <v>98</v>
      </c>
      <c r="E91" s="41"/>
      <c r="F91" s="276"/>
      <c r="G91" s="276"/>
      <c r="H91" s="276"/>
      <c r="I91" s="276"/>
      <c r="J91" s="276"/>
      <c r="K91" s="276">
        <v>200000</v>
      </c>
      <c r="L91" s="276"/>
      <c r="M91" s="276"/>
      <c r="N91" s="276"/>
      <c r="O91" s="275">
        <f t="shared" si="1"/>
        <v>200000</v>
      </c>
    </row>
    <row r="92" spans="1:15" ht="23.25" x14ac:dyDescent="0.45">
      <c r="A92" s="38">
        <v>53010040</v>
      </c>
      <c r="B92" s="44"/>
      <c r="C92" s="40"/>
      <c r="D92" s="1" t="s">
        <v>99</v>
      </c>
      <c r="E92" s="41"/>
      <c r="F92" s="276"/>
      <c r="G92" s="276"/>
      <c r="H92" s="276"/>
      <c r="I92" s="276"/>
      <c r="J92" s="276"/>
      <c r="K92" s="276">
        <v>200000</v>
      </c>
      <c r="L92" s="276"/>
      <c r="M92" s="276"/>
      <c r="N92" s="276">
        <v>190000</v>
      </c>
      <c r="O92" s="275">
        <f t="shared" si="1"/>
        <v>390000</v>
      </c>
    </row>
    <row r="93" spans="1:15" ht="23.25" x14ac:dyDescent="0.45">
      <c r="A93" s="34">
        <v>53010050</v>
      </c>
      <c r="B93" s="46"/>
      <c r="C93" s="36"/>
      <c r="D93" s="40" t="s">
        <v>100</v>
      </c>
      <c r="E93" s="37"/>
      <c r="F93" s="276"/>
      <c r="G93" s="276"/>
      <c r="H93" s="276"/>
      <c r="I93" s="276"/>
      <c r="J93" s="276"/>
      <c r="K93" s="276"/>
      <c r="L93" s="276"/>
      <c r="M93" s="276"/>
      <c r="N93" s="276"/>
      <c r="O93" s="275">
        <f t="shared" si="1"/>
        <v>0</v>
      </c>
    </row>
    <row r="94" spans="1:15" ht="23.25" x14ac:dyDescent="0.45">
      <c r="A94" s="254">
        <v>53010060</v>
      </c>
      <c r="B94" s="255"/>
      <c r="C94" s="256"/>
      <c r="D94" s="256" t="s">
        <v>101</v>
      </c>
      <c r="E94" s="257"/>
      <c r="F94" s="280"/>
      <c r="G94" s="280"/>
      <c r="H94" s="280"/>
      <c r="I94" s="280"/>
      <c r="J94" s="280"/>
      <c r="K94" s="280"/>
      <c r="L94" s="280"/>
      <c r="M94" s="280"/>
      <c r="N94" s="280"/>
      <c r="O94" s="280">
        <f t="shared" si="1"/>
        <v>0</v>
      </c>
    </row>
    <row r="95" spans="1:15" ht="23.25" x14ac:dyDescent="0.45">
      <c r="A95" s="38">
        <v>53010070</v>
      </c>
      <c r="B95" s="44"/>
      <c r="C95" s="40"/>
      <c r="D95" s="40" t="s">
        <v>102</v>
      </c>
      <c r="E95" s="41"/>
      <c r="F95" s="276"/>
      <c r="G95" s="276"/>
      <c r="H95" s="276"/>
      <c r="I95" s="276">
        <v>500000</v>
      </c>
      <c r="J95" s="276">
        <v>0</v>
      </c>
      <c r="K95" s="276"/>
      <c r="L95" s="276"/>
      <c r="M95" s="276"/>
      <c r="N95" s="276">
        <v>250000</v>
      </c>
      <c r="O95" s="275">
        <f t="shared" si="1"/>
        <v>750000</v>
      </c>
    </row>
    <row r="96" spans="1:15" ht="23.25" x14ac:dyDescent="0.45">
      <c r="A96" s="38">
        <v>53010080</v>
      </c>
      <c r="B96" s="44"/>
      <c r="C96" s="40"/>
      <c r="D96" s="40" t="s">
        <v>103</v>
      </c>
      <c r="E96" s="41"/>
      <c r="F96" s="276"/>
      <c r="G96" s="276"/>
      <c r="H96" s="276">
        <v>510000</v>
      </c>
      <c r="I96" s="276"/>
      <c r="J96" s="276"/>
      <c r="K96" s="276"/>
      <c r="L96" s="276"/>
      <c r="M96" s="276"/>
      <c r="N96" s="276">
        <v>150000</v>
      </c>
      <c r="O96" s="275">
        <f t="shared" si="1"/>
        <v>660000</v>
      </c>
    </row>
    <row r="97" spans="1:15" ht="23.25" x14ac:dyDescent="0.45">
      <c r="A97" s="38">
        <v>53010090</v>
      </c>
      <c r="B97" s="44"/>
      <c r="C97" s="40"/>
      <c r="D97" s="40" t="s">
        <v>104</v>
      </c>
      <c r="E97" s="41"/>
      <c r="F97" s="276">
        <v>0</v>
      </c>
      <c r="G97" s="276">
        <v>0</v>
      </c>
      <c r="H97" s="276">
        <v>20000</v>
      </c>
      <c r="I97" s="276">
        <v>300000</v>
      </c>
      <c r="J97" s="276">
        <v>200000</v>
      </c>
      <c r="K97" s="276">
        <v>200000</v>
      </c>
      <c r="L97" s="276">
        <v>235000</v>
      </c>
      <c r="M97" s="276">
        <v>50000</v>
      </c>
      <c r="N97" s="276">
        <v>150000</v>
      </c>
      <c r="O97" s="275">
        <f t="shared" ref="O97:O160" si="3">SUM(F97:N97)</f>
        <v>1155000</v>
      </c>
    </row>
    <row r="98" spans="1:15" ht="23.25" x14ac:dyDescent="0.45">
      <c r="A98" s="38">
        <v>53010100</v>
      </c>
      <c r="B98" s="44"/>
      <c r="C98" s="40"/>
      <c r="D98" s="40" t="s">
        <v>105</v>
      </c>
      <c r="E98" s="41"/>
      <c r="F98" s="276"/>
      <c r="G98" s="276">
        <v>0</v>
      </c>
      <c r="H98" s="276"/>
      <c r="I98" s="276"/>
      <c r="J98" s="276"/>
      <c r="K98" s="276">
        <v>400000</v>
      </c>
      <c r="L98" s="276"/>
      <c r="M98" s="276"/>
      <c r="N98" s="276"/>
      <c r="O98" s="275">
        <f t="shared" si="3"/>
        <v>400000</v>
      </c>
    </row>
    <row r="99" spans="1:15" ht="23.25" x14ac:dyDescent="0.5">
      <c r="A99" s="38"/>
      <c r="B99" s="44"/>
      <c r="C99" s="42" t="s">
        <v>106</v>
      </c>
      <c r="D99" s="36"/>
      <c r="E99" s="41"/>
      <c r="F99" s="276"/>
      <c r="G99" s="276"/>
      <c r="H99" s="276"/>
      <c r="I99" s="276"/>
      <c r="J99" s="276"/>
      <c r="K99" s="276"/>
      <c r="L99" s="276"/>
      <c r="M99" s="276"/>
      <c r="N99" s="276"/>
      <c r="O99" s="275">
        <f t="shared" si="3"/>
        <v>0</v>
      </c>
    </row>
    <row r="100" spans="1:15" ht="23.25" x14ac:dyDescent="0.45">
      <c r="A100" s="254">
        <v>53011010</v>
      </c>
      <c r="B100" s="255"/>
      <c r="C100" s="256"/>
      <c r="D100" s="256" t="s">
        <v>107</v>
      </c>
      <c r="E100" s="257"/>
      <c r="F100" s="280"/>
      <c r="G100" s="280"/>
      <c r="H100" s="280"/>
      <c r="I100" s="280"/>
      <c r="J100" s="280"/>
      <c r="K100" s="280"/>
      <c r="L100" s="280"/>
      <c r="M100" s="280"/>
      <c r="N100" s="280"/>
      <c r="O100" s="280">
        <f t="shared" si="3"/>
        <v>0</v>
      </c>
    </row>
    <row r="101" spans="1:15" ht="23.25" x14ac:dyDescent="0.45">
      <c r="A101" s="254">
        <v>53011020</v>
      </c>
      <c r="B101" s="255"/>
      <c r="C101" s="256"/>
      <c r="D101" s="256" t="s">
        <v>108</v>
      </c>
      <c r="E101" s="257"/>
      <c r="F101" s="280"/>
      <c r="G101" s="280"/>
      <c r="H101" s="280"/>
      <c r="I101" s="280"/>
      <c r="J101" s="280"/>
      <c r="K101" s="280"/>
      <c r="L101" s="280"/>
      <c r="M101" s="280"/>
      <c r="N101" s="280"/>
      <c r="O101" s="280">
        <f t="shared" si="3"/>
        <v>0</v>
      </c>
    </row>
    <row r="102" spans="1:15" ht="23.25" x14ac:dyDescent="0.45">
      <c r="A102" s="254">
        <v>53011030</v>
      </c>
      <c r="B102" s="255"/>
      <c r="C102" s="256"/>
      <c r="D102" s="256" t="s">
        <v>109</v>
      </c>
      <c r="E102" s="257"/>
      <c r="F102" s="280"/>
      <c r="G102" s="280"/>
      <c r="H102" s="280"/>
      <c r="I102" s="280"/>
      <c r="J102" s="280"/>
      <c r="K102" s="280"/>
      <c r="L102" s="280"/>
      <c r="M102" s="280"/>
      <c r="N102" s="280"/>
      <c r="O102" s="280">
        <f t="shared" si="3"/>
        <v>0</v>
      </c>
    </row>
    <row r="103" spans="1:15" ht="23.25" x14ac:dyDescent="0.45">
      <c r="A103" s="254">
        <v>53011040</v>
      </c>
      <c r="B103" s="255"/>
      <c r="C103" s="256"/>
      <c r="D103" s="256" t="s">
        <v>110</v>
      </c>
      <c r="E103" s="257"/>
      <c r="F103" s="280"/>
      <c r="G103" s="280"/>
      <c r="H103" s="280"/>
      <c r="I103" s="280"/>
      <c r="J103" s="280"/>
      <c r="K103" s="280"/>
      <c r="L103" s="280"/>
      <c r="M103" s="280"/>
      <c r="N103" s="280"/>
      <c r="O103" s="280">
        <f t="shared" si="3"/>
        <v>0</v>
      </c>
    </row>
    <row r="104" spans="1:15" ht="23.25" x14ac:dyDescent="0.45">
      <c r="A104" s="254">
        <v>53011990</v>
      </c>
      <c r="B104" s="255"/>
      <c r="C104" s="256"/>
      <c r="D104" s="256" t="s">
        <v>111</v>
      </c>
      <c r="E104" s="257"/>
      <c r="F104" s="280"/>
      <c r="G104" s="280"/>
      <c r="H104" s="280"/>
      <c r="I104" s="280"/>
      <c r="J104" s="280"/>
      <c r="K104" s="280"/>
      <c r="L104" s="280"/>
      <c r="M104" s="280"/>
      <c r="N104" s="280"/>
      <c r="O104" s="280">
        <f t="shared" si="3"/>
        <v>0</v>
      </c>
    </row>
    <row r="105" spans="1:15" ht="23.25" x14ac:dyDescent="0.5">
      <c r="A105" s="34"/>
      <c r="B105" s="46"/>
      <c r="C105" s="45" t="s">
        <v>112</v>
      </c>
      <c r="D105" s="36"/>
      <c r="E105" s="37"/>
      <c r="F105" s="276"/>
      <c r="G105" s="276"/>
      <c r="H105" s="276"/>
      <c r="I105" s="276"/>
      <c r="J105" s="276"/>
      <c r="K105" s="276"/>
      <c r="L105" s="276"/>
      <c r="M105" s="276"/>
      <c r="N105" s="276"/>
      <c r="O105" s="275">
        <f t="shared" si="3"/>
        <v>0</v>
      </c>
    </row>
    <row r="106" spans="1:15" ht="23.25" x14ac:dyDescent="0.45">
      <c r="A106" s="254">
        <v>53012010</v>
      </c>
      <c r="B106" s="255"/>
      <c r="C106" s="256"/>
      <c r="D106" s="256" t="s">
        <v>113</v>
      </c>
      <c r="E106" s="257"/>
      <c r="F106" s="280"/>
      <c r="G106" s="280"/>
      <c r="H106" s="280"/>
      <c r="I106" s="280"/>
      <c r="J106" s="280"/>
      <c r="K106" s="280"/>
      <c r="L106" s="280"/>
      <c r="M106" s="280"/>
      <c r="N106" s="280"/>
      <c r="O106" s="280">
        <f t="shared" si="3"/>
        <v>0</v>
      </c>
    </row>
    <row r="107" spans="1:15" ht="23.25" x14ac:dyDescent="0.45">
      <c r="A107" s="254">
        <v>53012030</v>
      </c>
      <c r="B107" s="255"/>
      <c r="C107" s="256"/>
      <c r="D107" s="256" t="s">
        <v>114</v>
      </c>
      <c r="E107" s="257"/>
      <c r="F107" s="280"/>
      <c r="G107" s="280"/>
      <c r="H107" s="280"/>
      <c r="I107" s="280"/>
      <c r="J107" s="280"/>
      <c r="K107" s="280"/>
      <c r="L107" s="280"/>
      <c r="M107" s="280"/>
      <c r="N107" s="280"/>
      <c r="O107" s="280">
        <f t="shared" si="3"/>
        <v>0</v>
      </c>
    </row>
    <row r="108" spans="1:15" ht="23.25" x14ac:dyDescent="0.45">
      <c r="A108" s="254">
        <v>53012040</v>
      </c>
      <c r="B108" s="255"/>
      <c r="C108" s="256"/>
      <c r="D108" s="256" t="s">
        <v>115</v>
      </c>
      <c r="E108" s="257"/>
      <c r="F108" s="280"/>
      <c r="G108" s="280"/>
      <c r="H108" s="280"/>
      <c r="I108" s="280"/>
      <c r="J108" s="280"/>
      <c r="K108" s="280"/>
      <c r="L108" s="280"/>
      <c r="M108" s="280"/>
      <c r="N108" s="280"/>
      <c r="O108" s="280">
        <f t="shared" si="3"/>
        <v>0</v>
      </c>
    </row>
    <row r="109" spans="1:15" ht="23.25" x14ac:dyDescent="0.45">
      <c r="A109" s="38">
        <v>53012990</v>
      </c>
      <c r="B109" s="44"/>
      <c r="C109" s="40"/>
      <c r="D109" s="40" t="s">
        <v>116</v>
      </c>
      <c r="E109" s="41"/>
      <c r="F109" s="276"/>
      <c r="G109" s="276"/>
      <c r="H109" s="276"/>
      <c r="I109" s="276"/>
      <c r="J109" s="276"/>
      <c r="K109" s="276"/>
      <c r="L109" s="276"/>
      <c r="M109" s="276"/>
      <c r="N109" s="276"/>
      <c r="O109" s="275">
        <f t="shared" si="3"/>
        <v>0</v>
      </c>
    </row>
    <row r="110" spans="1:15" ht="23.25" x14ac:dyDescent="0.5">
      <c r="A110" s="38"/>
      <c r="B110" s="44"/>
      <c r="C110" s="42" t="s">
        <v>117</v>
      </c>
      <c r="D110" s="42"/>
      <c r="E110" s="41"/>
      <c r="F110" s="276"/>
      <c r="G110" s="276"/>
      <c r="H110" s="276"/>
      <c r="I110" s="276"/>
      <c r="J110" s="276"/>
      <c r="K110" s="276"/>
      <c r="L110" s="276"/>
      <c r="M110" s="276"/>
      <c r="N110" s="276"/>
      <c r="O110" s="275">
        <f t="shared" si="3"/>
        <v>0</v>
      </c>
    </row>
    <row r="111" spans="1:15" ht="23.25" x14ac:dyDescent="0.45">
      <c r="A111" s="38">
        <v>53019990</v>
      </c>
      <c r="B111" s="44"/>
      <c r="C111" s="40"/>
      <c r="D111" s="40" t="s">
        <v>118</v>
      </c>
      <c r="E111" s="41"/>
      <c r="F111" s="276">
        <v>0</v>
      </c>
      <c r="G111" s="276">
        <v>0</v>
      </c>
      <c r="H111" s="276">
        <v>6000</v>
      </c>
      <c r="I111" s="276"/>
      <c r="J111" s="276"/>
      <c r="K111" s="276">
        <v>5000</v>
      </c>
      <c r="L111" s="276"/>
      <c r="M111" s="276"/>
      <c r="N111" s="276"/>
      <c r="O111" s="275">
        <f t="shared" si="3"/>
        <v>11000</v>
      </c>
    </row>
    <row r="112" spans="1:15" ht="23.25" x14ac:dyDescent="0.5">
      <c r="A112" s="38"/>
      <c r="B112" s="39" t="s">
        <v>119</v>
      </c>
      <c r="C112" s="42"/>
      <c r="D112" s="40"/>
      <c r="E112" s="41"/>
      <c r="F112" s="276"/>
      <c r="G112" s="276"/>
      <c r="H112" s="276"/>
      <c r="I112" s="276"/>
      <c r="J112" s="276"/>
      <c r="K112" s="276"/>
      <c r="L112" s="276"/>
      <c r="M112" s="276"/>
      <c r="N112" s="276"/>
      <c r="O112" s="275">
        <f t="shared" si="3"/>
        <v>0</v>
      </c>
    </row>
    <row r="113" spans="1:15" ht="23.25" x14ac:dyDescent="0.5">
      <c r="A113" s="34"/>
      <c r="B113" s="46"/>
      <c r="C113" s="45" t="s">
        <v>120</v>
      </c>
      <c r="D113" s="36"/>
      <c r="E113" s="37"/>
      <c r="F113" s="276"/>
      <c r="G113" s="276"/>
      <c r="H113" s="276"/>
      <c r="I113" s="276"/>
      <c r="J113" s="276"/>
      <c r="K113" s="276"/>
      <c r="L113" s="276"/>
      <c r="M113" s="276"/>
      <c r="N113" s="276"/>
      <c r="O113" s="275">
        <f t="shared" si="3"/>
        <v>0</v>
      </c>
    </row>
    <row r="114" spans="1:15" ht="23.25" x14ac:dyDescent="0.45">
      <c r="A114" s="307">
        <v>53021010</v>
      </c>
      <c r="B114" s="308"/>
      <c r="C114" s="309"/>
      <c r="D114" s="309" t="s">
        <v>121</v>
      </c>
      <c r="E114" s="311"/>
      <c r="F114" s="312"/>
      <c r="G114" s="312">
        <v>10000</v>
      </c>
      <c r="H114" s="312"/>
      <c r="I114" s="312"/>
      <c r="J114" s="312"/>
      <c r="K114" s="312"/>
      <c r="L114" s="312"/>
      <c r="M114" s="312"/>
      <c r="N114" s="312"/>
      <c r="O114" s="312">
        <f t="shared" si="3"/>
        <v>10000</v>
      </c>
    </row>
    <row r="115" spans="1:15" ht="23.25" x14ac:dyDescent="0.45">
      <c r="A115" s="307">
        <v>53021020</v>
      </c>
      <c r="B115" s="308"/>
      <c r="C115" s="309"/>
      <c r="D115" s="309" t="s">
        <v>122</v>
      </c>
      <c r="E115" s="311"/>
      <c r="F115" s="312"/>
      <c r="G115" s="312">
        <v>50000</v>
      </c>
      <c r="H115" s="312"/>
      <c r="I115" s="312"/>
      <c r="J115" s="312"/>
      <c r="K115" s="312"/>
      <c r="L115" s="312"/>
      <c r="M115" s="312"/>
      <c r="N115" s="312">
        <v>10000</v>
      </c>
      <c r="O115" s="312">
        <f t="shared" si="3"/>
        <v>60000</v>
      </c>
    </row>
    <row r="116" spans="1:15" ht="23.25" x14ac:dyDescent="0.45">
      <c r="A116" s="307">
        <v>53021030</v>
      </c>
      <c r="B116" s="314"/>
      <c r="C116" s="315"/>
      <c r="D116" s="315" t="s">
        <v>123</v>
      </c>
      <c r="E116" s="316"/>
      <c r="F116" s="312"/>
      <c r="G116" s="312">
        <v>40000</v>
      </c>
      <c r="H116" s="312"/>
      <c r="I116" s="312"/>
      <c r="J116" s="312"/>
      <c r="K116" s="312"/>
      <c r="L116" s="312"/>
      <c r="M116" s="312"/>
      <c r="N116" s="312"/>
      <c r="O116" s="312">
        <f t="shared" si="3"/>
        <v>40000</v>
      </c>
    </row>
    <row r="117" spans="1:15" ht="23.25" x14ac:dyDescent="0.5">
      <c r="A117" s="49"/>
      <c r="B117" s="50" t="s">
        <v>124</v>
      </c>
      <c r="C117" s="51"/>
      <c r="D117" s="51"/>
      <c r="E117" s="52"/>
      <c r="F117" s="278"/>
      <c r="G117" s="278"/>
      <c r="H117" s="278"/>
      <c r="I117" s="278"/>
      <c r="J117" s="278"/>
      <c r="K117" s="278"/>
      <c r="L117" s="278"/>
      <c r="M117" s="278"/>
      <c r="N117" s="278"/>
      <c r="O117" s="275">
        <f t="shared" si="3"/>
        <v>0</v>
      </c>
    </row>
    <row r="118" spans="1:15" ht="23.25" x14ac:dyDescent="0.5">
      <c r="A118" s="21"/>
      <c r="B118" s="22"/>
      <c r="C118" s="15" t="s">
        <v>125</v>
      </c>
      <c r="D118" s="23"/>
      <c r="E118" s="24"/>
      <c r="F118" s="276"/>
      <c r="G118" s="276"/>
      <c r="H118" s="276"/>
      <c r="I118" s="276"/>
      <c r="J118" s="276"/>
      <c r="K118" s="276"/>
      <c r="L118" s="276"/>
      <c r="M118" s="276"/>
      <c r="N118" s="276"/>
      <c r="O118" s="275">
        <f t="shared" si="3"/>
        <v>0</v>
      </c>
    </row>
    <row r="119" spans="1:15" ht="23.25" x14ac:dyDescent="0.45">
      <c r="A119" s="21">
        <v>53030010</v>
      </c>
      <c r="B119" s="22"/>
      <c r="C119" s="23"/>
      <c r="D119" s="23" t="s">
        <v>126</v>
      </c>
      <c r="E119" s="24"/>
      <c r="F119" s="276">
        <v>5000</v>
      </c>
      <c r="G119" s="276">
        <v>40000</v>
      </c>
      <c r="H119" s="276">
        <v>30000</v>
      </c>
      <c r="I119" s="276">
        <v>20000</v>
      </c>
      <c r="J119" s="276">
        <v>20000</v>
      </c>
      <c r="K119" s="276">
        <v>150000</v>
      </c>
      <c r="L119" s="276">
        <v>30000</v>
      </c>
      <c r="M119" s="276">
        <v>50000</v>
      </c>
      <c r="N119" s="276">
        <v>40000</v>
      </c>
      <c r="O119" s="275">
        <f t="shared" si="3"/>
        <v>385000</v>
      </c>
    </row>
    <row r="120" spans="1:15" ht="23.25" x14ac:dyDescent="0.45">
      <c r="A120" s="21">
        <v>53030030</v>
      </c>
      <c r="B120" s="22"/>
      <c r="C120" s="23"/>
      <c r="D120" s="23" t="s">
        <v>127</v>
      </c>
      <c r="E120" s="24"/>
      <c r="F120" s="276">
        <v>40000</v>
      </c>
      <c r="G120" s="276">
        <v>22000</v>
      </c>
      <c r="H120" s="276">
        <v>1000</v>
      </c>
      <c r="I120" s="276">
        <v>5000</v>
      </c>
      <c r="J120" s="276">
        <v>10000</v>
      </c>
      <c r="K120" s="276">
        <v>5000</v>
      </c>
      <c r="L120" s="276">
        <v>8000</v>
      </c>
      <c r="M120" s="276">
        <v>0</v>
      </c>
      <c r="N120" s="276">
        <v>8000</v>
      </c>
      <c r="O120" s="275">
        <f t="shared" si="3"/>
        <v>99000</v>
      </c>
    </row>
    <row r="121" spans="1:15" ht="23.25" x14ac:dyDescent="0.5">
      <c r="A121" s="21"/>
      <c r="B121" s="22"/>
      <c r="C121" s="15" t="s">
        <v>128</v>
      </c>
      <c r="D121" s="23"/>
      <c r="E121" s="24"/>
      <c r="F121" s="276"/>
      <c r="G121" s="276"/>
      <c r="H121" s="276"/>
      <c r="I121" s="276"/>
      <c r="J121" s="276"/>
      <c r="K121" s="276"/>
      <c r="L121" s="276"/>
      <c r="M121" s="276"/>
      <c r="N121" s="276"/>
      <c r="O121" s="275">
        <f t="shared" si="3"/>
        <v>0</v>
      </c>
    </row>
    <row r="122" spans="1:15" ht="23.25" x14ac:dyDescent="0.45">
      <c r="A122" s="49">
        <v>53031010</v>
      </c>
      <c r="B122" s="53"/>
      <c r="C122" s="51"/>
      <c r="D122" s="51" t="s">
        <v>129</v>
      </c>
      <c r="E122" s="52"/>
      <c r="F122" s="276">
        <v>15000</v>
      </c>
      <c r="G122" s="276"/>
      <c r="H122" s="276"/>
      <c r="I122" s="276"/>
      <c r="J122" s="276"/>
      <c r="K122" s="276"/>
      <c r="L122" s="276">
        <v>5000</v>
      </c>
      <c r="M122" s="276"/>
      <c r="N122" s="276">
        <v>10000</v>
      </c>
      <c r="O122" s="275">
        <f t="shared" si="3"/>
        <v>30000</v>
      </c>
    </row>
    <row r="123" spans="1:15" ht="23.25" x14ac:dyDescent="0.45">
      <c r="A123" s="21">
        <v>53031020</v>
      </c>
      <c r="B123" s="22"/>
      <c r="C123" s="23"/>
      <c r="D123" s="23" t="s">
        <v>130</v>
      </c>
      <c r="E123" s="24"/>
      <c r="F123" s="276">
        <v>80000</v>
      </c>
      <c r="G123" s="276"/>
      <c r="H123" s="276"/>
      <c r="I123" s="276"/>
      <c r="J123" s="276"/>
      <c r="K123" s="276"/>
      <c r="L123" s="276">
        <v>6000</v>
      </c>
      <c r="M123" s="276"/>
      <c r="N123" s="276">
        <v>5000</v>
      </c>
      <c r="O123" s="275">
        <f t="shared" si="3"/>
        <v>91000</v>
      </c>
    </row>
    <row r="124" spans="1:15" ht="23.25" x14ac:dyDescent="0.45">
      <c r="A124" s="21">
        <v>53031030</v>
      </c>
      <c r="B124" s="22"/>
      <c r="C124" s="23"/>
      <c r="D124" s="23" t="s">
        <v>131</v>
      </c>
      <c r="E124" s="24"/>
      <c r="F124" s="276">
        <v>343000</v>
      </c>
      <c r="G124" s="276"/>
      <c r="H124" s="276"/>
      <c r="I124" s="276"/>
      <c r="J124" s="276"/>
      <c r="K124" s="276"/>
      <c r="L124" s="276"/>
      <c r="M124" s="276"/>
      <c r="N124" s="276">
        <v>60000</v>
      </c>
      <c r="O124" s="275">
        <f t="shared" si="3"/>
        <v>403000</v>
      </c>
    </row>
    <row r="125" spans="1:15" ht="23.25" x14ac:dyDescent="0.5">
      <c r="A125" s="49"/>
      <c r="B125" s="53"/>
      <c r="C125" s="54" t="s">
        <v>132</v>
      </c>
      <c r="D125" s="51"/>
      <c r="E125" s="52"/>
      <c r="F125" s="276"/>
      <c r="G125" s="276"/>
      <c r="H125" s="276"/>
      <c r="I125" s="276"/>
      <c r="J125" s="276"/>
      <c r="K125" s="276"/>
      <c r="L125" s="276"/>
      <c r="M125" s="276"/>
      <c r="N125" s="276"/>
      <c r="O125" s="275">
        <f t="shared" si="3"/>
        <v>0</v>
      </c>
    </row>
    <row r="126" spans="1:15" ht="23.25" x14ac:dyDescent="0.45">
      <c r="A126" s="21">
        <v>53032010</v>
      </c>
      <c r="B126" s="22"/>
      <c r="C126" s="23"/>
      <c r="D126" s="23" t="s">
        <v>133</v>
      </c>
      <c r="E126" s="24"/>
      <c r="F126" s="276">
        <v>1000</v>
      </c>
      <c r="G126" s="276">
        <v>5000</v>
      </c>
      <c r="H126" s="276">
        <v>1000</v>
      </c>
      <c r="I126" s="276">
        <v>5000</v>
      </c>
      <c r="J126" s="276"/>
      <c r="K126" s="276">
        <v>40000</v>
      </c>
      <c r="L126" s="276">
        <v>2000</v>
      </c>
      <c r="M126" s="276">
        <v>1000</v>
      </c>
      <c r="N126" s="276">
        <v>5000</v>
      </c>
      <c r="O126" s="275">
        <f t="shared" si="3"/>
        <v>60000</v>
      </c>
    </row>
    <row r="127" spans="1:15" ht="23.25" x14ac:dyDescent="0.45">
      <c r="A127" s="21">
        <v>53032020</v>
      </c>
      <c r="B127" s="22"/>
      <c r="C127" s="23"/>
      <c r="D127" s="23" t="s">
        <v>134</v>
      </c>
      <c r="E127" s="24"/>
      <c r="F127" s="276">
        <v>3700</v>
      </c>
      <c r="G127" s="276">
        <v>3000</v>
      </c>
      <c r="H127" s="276">
        <v>1000</v>
      </c>
      <c r="I127" s="276">
        <v>1000</v>
      </c>
      <c r="J127" s="276"/>
      <c r="K127" s="276">
        <v>6000</v>
      </c>
      <c r="L127" s="276">
        <v>1000</v>
      </c>
      <c r="M127" s="276">
        <v>7000</v>
      </c>
      <c r="N127" s="276">
        <v>2000</v>
      </c>
      <c r="O127" s="275">
        <f t="shared" si="3"/>
        <v>24700</v>
      </c>
    </row>
    <row r="128" spans="1:15" ht="23.25" x14ac:dyDescent="0.45">
      <c r="A128" s="21">
        <v>53032030</v>
      </c>
      <c r="B128" s="22"/>
      <c r="C128" s="23"/>
      <c r="D128" s="1" t="s">
        <v>135</v>
      </c>
      <c r="E128" s="24"/>
      <c r="F128" s="276"/>
      <c r="G128" s="276"/>
      <c r="H128" s="276"/>
      <c r="I128" s="276"/>
      <c r="J128" s="276"/>
      <c r="K128" s="276"/>
      <c r="L128" s="276"/>
      <c r="M128" s="276"/>
      <c r="N128" s="276"/>
      <c r="O128" s="275">
        <f t="shared" si="3"/>
        <v>0</v>
      </c>
    </row>
    <row r="129" spans="1:15" ht="23.25" x14ac:dyDescent="0.45">
      <c r="A129" s="250">
        <v>53032050</v>
      </c>
      <c r="B129" s="22"/>
      <c r="C129" s="23"/>
      <c r="D129" s="23" t="s">
        <v>136</v>
      </c>
      <c r="E129" s="24"/>
      <c r="F129" s="276">
        <v>181000</v>
      </c>
      <c r="G129" s="276"/>
      <c r="H129" s="276"/>
      <c r="I129" s="276"/>
      <c r="J129" s="276"/>
      <c r="K129" s="276"/>
      <c r="L129" s="276"/>
      <c r="M129" s="276"/>
      <c r="N129" s="276"/>
      <c r="O129" s="275">
        <f t="shared" si="3"/>
        <v>181000</v>
      </c>
    </row>
    <row r="130" spans="1:15" ht="23.25" x14ac:dyDescent="0.45">
      <c r="A130" s="21">
        <v>53032060</v>
      </c>
      <c r="B130" s="22"/>
      <c r="C130" s="23"/>
      <c r="D130" s="1" t="s">
        <v>137</v>
      </c>
      <c r="E130" s="24"/>
      <c r="F130" s="276">
        <v>100000</v>
      </c>
      <c r="G130" s="276"/>
      <c r="H130" s="276"/>
      <c r="I130" s="276"/>
      <c r="J130" s="276"/>
      <c r="K130" s="276"/>
      <c r="L130" s="276"/>
      <c r="M130" s="276"/>
      <c r="N130" s="276"/>
      <c r="O130" s="275">
        <f t="shared" si="3"/>
        <v>100000</v>
      </c>
    </row>
    <row r="131" spans="1:15" ht="23.25" x14ac:dyDescent="0.45">
      <c r="A131" s="21">
        <v>53032070</v>
      </c>
      <c r="B131" s="22"/>
      <c r="C131" s="23"/>
      <c r="D131" s="23" t="s">
        <v>138</v>
      </c>
      <c r="E131" s="24"/>
      <c r="F131" s="276"/>
      <c r="G131" s="276"/>
      <c r="H131" s="276"/>
      <c r="I131" s="276"/>
      <c r="J131" s="276"/>
      <c r="K131" s="276">
        <v>5000</v>
      </c>
      <c r="L131" s="276"/>
      <c r="M131" s="276"/>
      <c r="N131" s="276"/>
      <c r="O131" s="275">
        <f t="shared" si="3"/>
        <v>5000</v>
      </c>
    </row>
    <row r="132" spans="1:15" ht="23.25" x14ac:dyDescent="0.45">
      <c r="A132" s="282">
        <v>53032080</v>
      </c>
      <c r="B132" s="53"/>
      <c r="C132" s="51"/>
      <c r="D132" s="51" t="s">
        <v>139</v>
      </c>
      <c r="E132" s="52"/>
      <c r="F132" s="276"/>
      <c r="G132" s="276"/>
      <c r="H132" s="276"/>
      <c r="I132" s="276"/>
      <c r="J132" s="276"/>
      <c r="K132" s="276">
        <v>4000</v>
      </c>
      <c r="L132" s="276"/>
      <c r="M132" s="276"/>
      <c r="N132" s="276">
        <v>15000</v>
      </c>
      <c r="O132" s="275">
        <f t="shared" si="3"/>
        <v>19000</v>
      </c>
    </row>
    <row r="133" spans="1:15" ht="23.25" x14ac:dyDescent="0.45">
      <c r="A133" s="21">
        <v>53032990</v>
      </c>
      <c r="B133" s="22"/>
      <c r="C133" s="23"/>
      <c r="D133" s="23" t="s">
        <v>140</v>
      </c>
      <c r="E133" s="24"/>
      <c r="F133" s="276"/>
      <c r="G133" s="276"/>
      <c r="H133" s="276"/>
      <c r="I133" s="276"/>
      <c r="J133" s="276"/>
      <c r="K133" s="276">
        <v>12000</v>
      </c>
      <c r="L133" s="276"/>
      <c r="M133" s="276"/>
      <c r="N133" s="276"/>
      <c r="O133" s="275">
        <f t="shared" si="3"/>
        <v>12000</v>
      </c>
    </row>
    <row r="134" spans="1:15" ht="23.25" x14ac:dyDescent="0.5">
      <c r="A134" s="21"/>
      <c r="B134" s="22"/>
      <c r="C134" s="15" t="s">
        <v>141</v>
      </c>
      <c r="D134" s="23"/>
      <c r="E134" s="24"/>
      <c r="F134" s="276"/>
      <c r="G134" s="276"/>
      <c r="H134" s="276"/>
      <c r="I134" s="276"/>
      <c r="J134" s="276"/>
      <c r="K134" s="276"/>
      <c r="L134" s="276"/>
      <c r="M134" s="276"/>
      <c r="N134" s="276"/>
      <c r="O134" s="275">
        <f t="shared" si="3"/>
        <v>0</v>
      </c>
    </row>
    <row r="135" spans="1:15" ht="23.25" x14ac:dyDescent="0.45">
      <c r="A135" s="21">
        <v>53033010</v>
      </c>
      <c r="B135" s="22"/>
      <c r="C135" s="23"/>
      <c r="D135" s="23" t="s">
        <v>142</v>
      </c>
      <c r="E135" s="24"/>
      <c r="F135" s="276"/>
      <c r="G135" s="276"/>
      <c r="H135" s="276"/>
      <c r="I135" s="276"/>
      <c r="J135" s="276"/>
      <c r="K135" s="276"/>
      <c r="L135" s="276">
        <v>120000</v>
      </c>
      <c r="M135" s="276"/>
      <c r="N135" s="276"/>
      <c r="O135" s="275">
        <f t="shared" si="3"/>
        <v>120000</v>
      </c>
    </row>
    <row r="136" spans="1:15" ht="23.25" x14ac:dyDescent="0.45">
      <c r="A136" s="21">
        <v>53033020</v>
      </c>
      <c r="B136" s="22"/>
      <c r="C136" s="23"/>
      <c r="D136" s="23" t="s">
        <v>143</v>
      </c>
      <c r="E136" s="24"/>
      <c r="F136" s="276"/>
      <c r="G136" s="276"/>
      <c r="H136" s="276"/>
      <c r="I136" s="276"/>
      <c r="J136" s="276"/>
      <c r="K136" s="276"/>
      <c r="L136" s="276"/>
      <c r="M136" s="276"/>
      <c r="N136" s="276">
        <v>60000</v>
      </c>
      <c r="O136" s="275">
        <f t="shared" si="3"/>
        <v>60000</v>
      </c>
    </row>
    <row r="137" spans="1:15" ht="23.25" x14ac:dyDescent="0.45">
      <c r="A137" s="21">
        <v>53033030</v>
      </c>
      <c r="B137" s="22"/>
      <c r="C137" s="23"/>
      <c r="D137" s="23" t="s">
        <v>144</v>
      </c>
      <c r="E137" s="24"/>
      <c r="F137" s="276"/>
      <c r="G137" s="276"/>
      <c r="H137" s="276"/>
      <c r="I137" s="276"/>
      <c r="J137" s="276"/>
      <c r="K137" s="276"/>
      <c r="L137" s="276"/>
      <c r="M137" s="276"/>
      <c r="N137" s="276"/>
      <c r="O137" s="275">
        <f t="shared" si="3"/>
        <v>0</v>
      </c>
    </row>
    <row r="138" spans="1:15" ht="23.25" x14ac:dyDescent="0.45">
      <c r="A138" s="21">
        <v>53033040</v>
      </c>
      <c r="B138" s="22"/>
      <c r="C138" s="23"/>
      <c r="D138" s="23" t="s">
        <v>145</v>
      </c>
      <c r="E138" s="24"/>
      <c r="F138" s="276"/>
      <c r="G138" s="276"/>
      <c r="H138" s="276"/>
      <c r="I138" s="276"/>
      <c r="J138" s="276"/>
      <c r="K138" s="276"/>
      <c r="L138" s="276"/>
      <c r="M138" s="276"/>
      <c r="N138" s="276"/>
      <c r="O138" s="275">
        <f t="shared" si="3"/>
        <v>0</v>
      </c>
    </row>
    <row r="139" spans="1:15" ht="23.25" x14ac:dyDescent="0.45">
      <c r="A139" s="263">
        <v>53033050</v>
      </c>
      <c r="B139" s="264"/>
      <c r="C139" s="265"/>
      <c r="D139" s="265" t="s">
        <v>146</v>
      </c>
      <c r="E139" s="266"/>
      <c r="F139" s="280"/>
      <c r="G139" s="280"/>
      <c r="H139" s="280"/>
      <c r="I139" s="280"/>
      <c r="J139" s="280"/>
      <c r="K139" s="280"/>
      <c r="L139" s="280"/>
      <c r="M139" s="280"/>
      <c r="N139" s="280"/>
      <c r="O139" s="280">
        <f t="shared" si="3"/>
        <v>0</v>
      </c>
    </row>
    <row r="140" spans="1:15" ht="23.25" x14ac:dyDescent="0.45">
      <c r="A140" s="21">
        <v>53033060</v>
      </c>
      <c r="B140" s="22"/>
      <c r="C140" s="23"/>
      <c r="D140" s="23" t="s">
        <v>147</v>
      </c>
      <c r="E140" s="24"/>
      <c r="F140" s="276"/>
      <c r="G140" s="276"/>
      <c r="H140" s="276"/>
      <c r="I140" s="276"/>
      <c r="J140" s="276"/>
      <c r="K140" s="276"/>
      <c r="L140" s="276"/>
      <c r="M140" s="276"/>
      <c r="N140" s="276"/>
      <c r="O140" s="275">
        <f t="shared" si="3"/>
        <v>0</v>
      </c>
    </row>
    <row r="141" spans="1:15" ht="23.25" x14ac:dyDescent="0.45">
      <c r="A141" s="21">
        <v>53033070</v>
      </c>
      <c r="B141" s="22"/>
      <c r="C141" s="23"/>
      <c r="D141" s="23" t="s">
        <v>148</v>
      </c>
      <c r="E141" s="24"/>
      <c r="F141" s="276">
        <v>18000</v>
      </c>
      <c r="G141" s="276"/>
      <c r="H141" s="276"/>
      <c r="I141" s="276"/>
      <c r="J141" s="276"/>
      <c r="K141" s="276"/>
      <c r="L141" s="276"/>
      <c r="M141" s="276"/>
      <c r="N141" s="276"/>
      <c r="O141" s="275">
        <f t="shared" si="3"/>
        <v>18000</v>
      </c>
    </row>
    <row r="142" spans="1:15" ht="23.25" x14ac:dyDescent="0.45">
      <c r="A142" s="21">
        <v>53033990</v>
      </c>
      <c r="B142" s="22"/>
      <c r="C142" s="23"/>
      <c r="D142" s="23" t="s">
        <v>149</v>
      </c>
      <c r="E142" s="24"/>
      <c r="F142" s="276"/>
      <c r="G142" s="276"/>
      <c r="H142" s="276"/>
      <c r="I142" s="276">
        <v>0</v>
      </c>
      <c r="J142" s="276"/>
      <c r="K142" s="276"/>
      <c r="L142" s="276"/>
      <c r="M142" s="276"/>
      <c r="N142" s="276"/>
      <c r="O142" s="275">
        <f t="shared" si="3"/>
        <v>0</v>
      </c>
    </row>
    <row r="143" spans="1:15" ht="23.25" x14ac:dyDescent="0.5">
      <c r="A143" s="49"/>
      <c r="B143" s="53"/>
      <c r="C143" s="54" t="s">
        <v>150</v>
      </c>
      <c r="D143" s="51"/>
      <c r="E143" s="52"/>
      <c r="F143" s="278"/>
      <c r="G143" s="278"/>
      <c r="H143" s="278"/>
      <c r="I143" s="278"/>
      <c r="J143" s="278"/>
      <c r="K143" s="278"/>
      <c r="L143" s="278"/>
      <c r="M143" s="278"/>
      <c r="N143" s="278"/>
      <c r="O143" s="275">
        <f t="shared" si="3"/>
        <v>0</v>
      </c>
    </row>
    <row r="144" spans="1:15" ht="23.25" x14ac:dyDescent="0.45">
      <c r="A144" s="21">
        <v>53034010</v>
      </c>
      <c r="B144" s="22"/>
      <c r="C144" s="23"/>
      <c r="D144" s="23" t="s">
        <v>151</v>
      </c>
      <c r="E144" s="24"/>
      <c r="F144" s="276">
        <v>240000</v>
      </c>
      <c r="G144" s="276"/>
      <c r="H144" s="276"/>
      <c r="I144" s="276">
        <v>30000</v>
      </c>
      <c r="J144" s="276"/>
      <c r="K144" s="276"/>
      <c r="L144" s="276">
        <v>30000</v>
      </c>
      <c r="M144" s="276"/>
      <c r="N144" s="276">
        <v>20000</v>
      </c>
      <c r="O144" s="275">
        <f t="shared" si="3"/>
        <v>320000</v>
      </c>
    </row>
    <row r="145" spans="1:15" ht="23.25" x14ac:dyDescent="0.45">
      <c r="A145" s="21">
        <v>53034020</v>
      </c>
      <c r="B145" s="22"/>
      <c r="C145" s="23"/>
      <c r="D145" s="23" t="s">
        <v>152</v>
      </c>
      <c r="E145" s="24"/>
      <c r="F145" s="276"/>
      <c r="G145" s="276"/>
      <c r="H145" s="276"/>
      <c r="I145" s="276"/>
      <c r="J145" s="276"/>
      <c r="K145" s="276"/>
      <c r="L145" s="276"/>
      <c r="M145" s="276"/>
      <c r="N145" s="276"/>
      <c r="O145" s="275">
        <f t="shared" si="3"/>
        <v>0</v>
      </c>
    </row>
    <row r="146" spans="1:15" ht="23.25" x14ac:dyDescent="0.45">
      <c r="A146" s="21">
        <v>53034030</v>
      </c>
      <c r="B146" s="22"/>
      <c r="C146" s="23"/>
      <c r="D146" s="23" t="s">
        <v>153</v>
      </c>
      <c r="E146" s="24"/>
      <c r="F146" s="276">
        <v>30000</v>
      </c>
      <c r="G146" s="276"/>
      <c r="H146" s="276"/>
      <c r="I146" s="276"/>
      <c r="J146" s="276"/>
      <c r="K146" s="276"/>
      <c r="L146" s="276">
        <v>20000</v>
      </c>
      <c r="M146" s="276"/>
      <c r="N146" s="276"/>
      <c r="O146" s="275">
        <f t="shared" si="3"/>
        <v>50000</v>
      </c>
    </row>
    <row r="147" spans="1:15" ht="23.25" x14ac:dyDescent="0.45">
      <c r="A147" s="21">
        <v>53034040</v>
      </c>
      <c r="B147" s="22"/>
      <c r="C147" s="23"/>
      <c r="D147" s="23" t="s">
        <v>154</v>
      </c>
      <c r="E147" s="24"/>
      <c r="F147" s="276">
        <v>30000</v>
      </c>
      <c r="G147" s="276"/>
      <c r="H147" s="276"/>
      <c r="I147" s="276"/>
      <c r="J147" s="276"/>
      <c r="K147" s="276"/>
      <c r="L147" s="276">
        <v>30000</v>
      </c>
      <c r="M147" s="276"/>
      <c r="N147" s="276"/>
      <c r="O147" s="275">
        <f t="shared" si="3"/>
        <v>60000</v>
      </c>
    </row>
    <row r="148" spans="1:15" ht="23.25" x14ac:dyDescent="0.5">
      <c r="A148" s="49"/>
      <c r="B148" s="53"/>
      <c r="C148" s="54" t="s">
        <v>155</v>
      </c>
      <c r="D148" s="51"/>
      <c r="E148" s="52"/>
      <c r="F148" s="276"/>
      <c r="G148" s="276"/>
      <c r="H148" s="276"/>
      <c r="I148" s="276"/>
      <c r="J148" s="276"/>
      <c r="K148" s="276"/>
      <c r="L148" s="276"/>
      <c r="M148" s="276"/>
      <c r="N148" s="276"/>
      <c r="O148" s="275">
        <f t="shared" si="3"/>
        <v>0</v>
      </c>
    </row>
    <row r="149" spans="1:15" ht="23.25" x14ac:dyDescent="0.45">
      <c r="A149" s="21">
        <v>53039010</v>
      </c>
      <c r="B149" s="22"/>
      <c r="C149" s="23"/>
      <c r="D149" s="23" t="s">
        <v>156</v>
      </c>
      <c r="E149" s="24"/>
      <c r="F149" s="276">
        <v>30000</v>
      </c>
      <c r="G149" s="276">
        <v>30000</v>
      </c>
      <c r="H149" s="276">
        <v>20000</v>
      </c>
      <c r="I149" s="276">
        <v>200000</v>
      </c>
      <c r="J149" s="276">
        <v>100000</v>
      </c>
      <c r="K149" s="276">
        <v>40000</v>
      </c>
      <c r="L149" s="276">
        <v>100000</v>
      </c>
      <c r="M149" s="276">
        <v>10000</v>
      </c>
      <c r="N149" s="276"/>
      <c r="O149" s="275">
        <f t="shared" si="3"/>
        <v>530000</v>
      </c>
    </row>
    <row r="150" spans="1:15" ht="23.25" x14ac:dyDescent="0.45">
      <c r="A150" s="21">
        <v>53039020</v>
      </c>
      <c r="B150" s="22"/>
      <c r="C150" s="23"/>
      <c r="D150" s="23" t="s">
        <v>157</v>
      </c>
      <c r="E150" s="24"/>
      <c r="F150" s="276">
        <v>0</v>
      </c>
      <c r="G150" s="276"/>
      <c r="H150" s="276"/>
      <c r="I150" s="276"/>
      <c r="J150" s="276"/>
      <c r="K150" s="276"/>
      <c r="L150" s="276"/>
      <c r="M150" s="276"/>
      <c r="N150" s="276"/>
      <c r="O150" s="275">
        <f t="shared" si="3"/>
        <v>0</v>
      </c>
    </row>
    <row r="151" spans="1:15" ht="23.25" x14ac:dyDescent="0.45">
      <c r="A151" s="21">
        <v>53039990</v>
      </c>
      <c r="B151" s="22"/>
      <c r="C151" s="23"/>
      <c r="D151" s="23" t="s">
        <v>158</v>
      </c>
      <c r="E151" s="24"/>
      <c r="F151" s="276">
        <v>10000</v>
      </c>
      <c r="G151" s="276"/>
      <c r="H151" s="276"/>
      <c r="I151" s="276"/>
      <c r="J151" s="276"/>
      <c r="K151" s="276">
        <v>5000</v>
      </c>
      <c r="L151" s="276">
        <v>5000</v>
      </c>
      <c r="M151" s="276">
        <v>5000</v>
      </c>
      <c r="N151" s="276"/>
      <c r="O151" s="275">
        <f t="shared" si="3"/>
        <v>25000</v>
      </c>
    </row>
    <row r="152" spans="1:15" ht="23.25" x14ac:dyDescent="0.5">
      <c r="A152" s="49"/>
      <c r="B152" s="50" t="s">
        <v>159</v>
      </c>
      <c r="C152" s="51"/>
      <c r="D152" s="51"/>
      <c r="E152" s="52"/>
      <c r="F152" s="276"/>
      <c r="G152" s="276"/>
      <c r="H152" s="276"/>
      <c r="I152" s="276"/>
      <c r="J152" s="276"/>
      <c r="K152" s="276"/>
      <c r="L152" s="276"/>
      <c r="M152" s="276"/>
      <c r="N152" s="276"/>
      <c r="O152" s="275">
        <f t="shared" si="3"/>
        <v>0</v>
      </c>
    </row>
    <row r="153" spans="1:15" s="313" customFormat="1" ht="23.25" x14ac:dyDescent="0.45">
      <c r="A153" s="307">
        <v>53040010</v>
      </c>
      <c r="B153" s="308"/>
      <c r="C153" s="309"/>
      <c r="D153" s="309" t="s">
        <v>160</v>
      </c>
      <c r="E153" s="311"/>
      <c r="F153" s="312">
        <v>165000</v>
      </c>
      <c r="G153" s="312"/>
      <c r="H153" s="312"/>
      <c r="I153" s="312"/>
      <c r="J153" s="312"/>
      <c r="K153" s="312"/>
      <c r="L153" s="312"/>
      <c r="M153" s="312"/>
      <c r="N153" s="312"/>
      <c r="O153" s="312">
        <f t="shared" si="3"/>
        <v>165000</v>
      </c>
    </row>
    <row r="154" spans="1:15" ht="23.25" x14ac:dyDescent="0.45">
      <c r="A154" s="21">
        <v>53040020</v>
      </c>
      <c r="B154" s="22"/>
      <c r="C154" s="23"/>
      <c r="D154" s="1" t="s">
        <v>161</v>
      </c>
      <c r="E154" s="24"/>
      <c r="F154" s="276"/>
      <c r="G154" s="276"/>
      <c r="H154" s="276"/>
      <c r="I154" s="276"/>
      <c r="J154" s="276"/>
      <c r="K154" s="276"/>
      <c r="L154" s="276"/>
      <c r="M154" s="276"/>
      <c r="N154" s="276"/>
      <c r="O154" s="275">
        <f t="shared" si="3"/>
        <v>0</v>
      </c>
    </row>
    <row r="155" spans="1:15" ht="23.25" x14ac:dyDescent="0.5">
      <c r="A155" s="21"/>
      <c r="B155" s="25" t="s">
        <v>162</v>
      </c>
      <c r="C155" s="23"/>
      <c r="D155" s="23"/>
      <c r="E155" s="24"/>
      <c r="F155" s="276"/>
      <c r="G155" s="276"/>
      <c r="H155" s="276"/>
      <c r="I155" s="276"/>
      <c r="J155" s="276"/>
      <c r="K155" s="276"/>
      <c r="L155" s="276"/>
      <c r="M155" s="276"/>
      <c r="N155" s="276"/>
      <c r="O155" s="275">
        <f t="shared" si="3"/>
        <v>0</v>
      </c>
    </row>
    <row r="156" spans="1:15" ht="23.25" x14ac:dyDescent="0.45">
      <c r="A156" s="21">
        <v>51021010</v>
      </c>
      <c r="B156" s="22"/>
      <c r="C156" s="23"/>
      <c r="D156" s="23" t="s">
        <v>163</v>
      </c>
      <c r="E156" s="24"/>
      <c r="F156" s="276"/>
      <c r="G156" s="276"/>
      <c r="H156" s="276"/>
      <c r="I156" s="276"/>
      <c r="J156" s="276"/>
      <c r="K156" s="276"/>
      <c r="L156" s="276"/>
      <c r="M156" s="276"/>
      <c r="N156" s="276"/>
      <c r="O156" s="275">
        <f t="shared" si="3"/>
        <v>0</v>
      </c>
    </row>
    <row r="157" spans="1:15" ht="23.25" x14ac:dyDescent="0.45">
      <c r="A157" s="21">
        <v>53050010</v>
      </c>
      <c r="B157" s="22"/>
      <c r="C157" s="23"/>
      <c r="D157" s="23" t="s">
        <v>164</v>
      </c>
      <c r="E157" s="24"/>
      <c r="F157" s="276"/>
      <c r="G157" s="276"/>
      <c r="H157" s="276"/>
      <c r="I157" s="276"/>
      <c r="J157" s="276"/>
      <c r="K157" s="276"/>
      <c r="L157" s="276"/>
      <c r="M157" s="276"/>
      <c r="N157" s="276"/>
      <c r="O157" s="275">
        <f t="shared" si="3"/>
        <v>0</v>
      </c>
    </row>
    <row r="158" spans="1:15" ht="23.25" x14ac:dyDescent="0.45">
      <c r="A158" s="21">
        <v>53050020</v>
      </c>
      <c r="B158" s="22"/>
      <c r="C158" s="23"/>
      <c r="D158" s="24" t="s">
        <v>165</v>
      </c>
      <c r="E158" s="24"/>
      <c r="F158" s="276"/>
      <c r="G158" s="276"/>
      <c r="H158" s="276"/>
      <c r="I158" s="276"/>
      <c r="J158" s="276"/>
      <c r="K158" s="276"/>
      <c r="L158" s="276"/>
      <c r="M158" s="276"/>
      <c r="N158" s="276"/>
      <c r="O158" s="275">
        <f t="shared" si="3"/>
        <v>0</v>
      </c>
    </row>
    <row r="159" spans="1:15" ht="23.25" x14ac:dyDescent="0.5">
      <c r="A159" s="26"/>
      <c r="B159" s="55"/>
      <c r="C159" s="56" t="s">
        <v>166</v>
      </c>
      <c r="D159" s="28"/>
      <c r="E159" s="29"/>
      <c r="F159" s="276"/>
      <c r="G159" s="276"/>
      <c r="H159" s="276"/>
      <c r="I159" s="276"/>
      <c r="J159" s="276"/>
      <c r="K159" s="276"/>
      <c r="L159" s="276"/>
      <c r="M159" s="276"/>
      <c r="N159" s="276"/>
      <c r="O159" s="275">
        <f t="shared" si="3"/>
        <v>0</v>
      </c>
    </row>
    <row r="160" spans="1:15" s="313" customFormat="1" ht="23.25" x14ac:dyDescent="0.45">
      <c r="A160" s="307">
        <v>53051010</v>
      </c>
      <c r="B160" s="308"/>
      <c r="C160" s="309"/>
      <c r="D160" s="309" t="s">
        <v>167</v>
      </c>
      <c r="E160" s="311"/>
      <c r="F160" s="312"/>
      <c r="G160" s="312"/>
      <c r="H160" s="312"/>
      <c r="I160" s="312">
        <v>932300</v>
      </c>
      <c r="J160" s="312"/>
      <c r="K160" s="312"/>
      <c r="L160" s="312"/>
      <c r="M160" s="312"/>
      <c r="N160" s="312"/>
      <c r="O160" s="312">
        <f t="shared" si="3"/>
        <v>932300</v>
      </c>
    </row>
    <row r="161" spans="1:15" ht="23.25" x14ac:dyDescent="0.45">
      <c r="A161" s="254">
        <v>53051020</v>
      </c>
      <c r="B161" s="255"/>
      <c r="C161" s="256"/>
      <c r="D161" s="267" t="s">
        <v>168</v>
      </c>
      <c r="E161" s="268"/>
      <c r="F161" s="280"/>
      <c r="G161" s="280"/>
      <c r="H161" s="280"/>
      <c r="I161" s="280"/>
      <c r="J161" s="280"/>
      <c r="K161" s="280"/>
      <c r="L161" s="280"/>
      <c r="M161" s="280"/>
      <c r="N161" s="280"/>
      <c r="O161" s="280">
        <f t="shared" ref="O161:O224" si="4">SUM(F161:N161)</f>
        <v>0</v>
      </c>
    </row>
    <row r="162" spans="1:15" ht="23.25" x14ac:dyDescent="0.45">
      <c r="A162" s="21">
        <v>53051030</v>
      </c>
      <c r="B162" s="22"/>
      <c r="C162" s="23"/>
      <c r="D162" s="23" t="s">
        <v>169</v>
      </c>
      <c r="E162" s="24"/>
      <c r="F162" s="276"/>
      <c r="G162" s="276"/>
      <c r="H162" s="276"/>
      <c r="I162" s="276">
        <v>100000</v>
      </c>
      <c r="J162" s="276"/>
      <c r="K162" s="276"/>
      <c r="L162" s="276"/>
      <c r="M162" s="276"/>
      <c r="N162" s="276"/>
      <c r="O162" s="275">
        <f t="shared" si="4"/>
        <v>100000</v>
      </c>
    </row>
    <row r="163" spans="1:15" ht="23.25" x14ac:dyDescent="0.45">
      <c r="A163" s="21">
        <v>53051040</v>
      </c>
      <c r="B163" s="22"/>
      <c r="C163" s="23"/>
      <c r="D163" s="23" t="s">
        <v>170</v>
      </c>
      <c r="E163" s="24"/>
      <c r="F163" s="276"/>
      <c r="G163" s="276"/>
      <c r="H163" s="276"/>
      <c r="I163" s="276"/>
      <c r="J163" s="276">
        <v>200000</v>
      </c>
      <c r="K163" s="276"/>
      <c r="L163" s="276">
        <v>100000</v>
      </c>
      <c r="M163" s="276"/>
      <c r="N163" s="276"/>
      <c r="O163" s="275">
        <f t="shared" si="4"/>
        <v>300000</v>
      </c>
    </row>
    <row r="164" spans="1:15" ht="23.25" x14ac:dyDescent="0.45">
      <c r="A164" s="21">
        <v>53051050</v>
      </c>
      <c r="B164" s="22"/>
      <c r="C164" s="23"/>
      <c r="D164" s="23" t="s">
        <v>171</v>
      </c>
      <c r="E164" s="24"/>
      <c r="F164" s="276">
        <v>0</v>
      </c>
      <c r="G164" s="276">
        <v>10000</v>
      </c>
      <c r="H164" s="276">
        <v>30000</v>
      </c>
      <c r="I164" s="276">
        <v>200000</v>
      </c>
      <c r="J164" s="276">
        <v>100000</v>
      </c>
      <c r="K164" s="276"/>
      <c r="L164" s="276">
        <v>80000</v>
      </c>
      <c r="M164" s="276"/>
      <c r="N164" s="276">
        <v>50000</v>
      </c>
      <c r="O164" s="275">
        <f t="shared" si="4"/>
        <v>470000</v>
      </c>
    </row>
    <row r="165" spans="1:15" ht="23.25" x14ac:dyDescent="0.45">
      <c r="A165" s="21">
        <v>53051060</v>
      </c>
      <c r="B165" s="22"/>
      <c r="C165" s="23"/>
      <c r="D165" s="23" t="s">
        <v>172</v>
      </c>
      <c r="E165" s="24"/>
      <c r="F165" s="276">
        <v>10000</v>
      </c>
      <c r="G165" s="276">
        <v>10000</v>
      </c>
      <c r="H165" s="276">
        <v>10000</v>
      </c>
      <c r="I165" s="276">
        <v>10000</v>
      </c>
      <c r="J165" s="276">
        <v>10000</v>
      </c>
      <c r="K165" s="276">
        <v>10000</v>
      </c>
      <c r="L165" s="276">
        <v>10000</v>
      </c>
      <c r="M165" s="276">
        <v>10000</v>
      </c>
      <c r="N165" s="276">
        <v>10000</v>
      </c>
      <c r="O165" s="275">
        <f t="shared" si="4"/>
        <v>90000</v>
      </c>
    </row>
    <row r="166" spans="1:15" ht="23.25" x14ac:dyDescent="0.45">
      <c r="A166" s="21">
        <v>53051070</v>
      </c>
      <c r="B166" s="22"/>
      <c r="C166" s="23"/>
      <c r="D166" s="23" t="s">
        <v>173</v>
      </c>
      <c r="E166" s="24"/>
      <c r="F166" s="276"/>
      <c r="G166" s="276"/>
      <c r="H166" s="276"/>
      <c r="I166" s="276"/>
      <c r="J166" s="276"/>
      <c r="K166" s="276"/>
      <c r="L166" s="276"/>
      <c r="M166" s="276"/>
      <c r="N166" s="276"/>
      <c r="O166" s="275">
        <f t="shared" si="4"/>
        <v>0</v>
      </c>
    </row>
    <row r="167" spans="1:15" ht="23.25" x14ac:dyDescent="0.45">
      <c r="A167" s="254">
        <v>53051080</v>
      </c>
      <c r="B167" s="255"/>
      <c r="C167" s="256"/>
      <c r="D167" s="256" t="s">
        <v>174</v>
      </c>
      <c r="E167" s="257"/>
      <c r="F167" s="280"/>
      <c r="G167" s="280"/>
      <c r="H167" s="280"/>
      <c r="I167" s="280"/>
      <c r="J167" s="280"/>
      <c r="K167" s="280"/>
      <c r="L167" s="280"/>
      <c r="M167" s="280"/>
      <c r="N167" s="280"/>
      <c r="O167" s="280">
        <f t="shared" si="4"/>
        <v>0</v>
      </c>
    </row>
    <row r="168" spans="1:15" ht="23.25" x14ac:dyDescent="0.45">
      <c r="A168" s="21">
        <v>53051090</v>
      </c>
      <c r="B168" s="22"/>
      <c r="C168" s="23"/>
      <c r="D168" s="23" t="s">
        <v>175</v>
      </c>
      <c r="E168" s="24"/>
      <c r="F168" s="276"/>
      <c r="G168" s="276"/>
      <c r="H168" s="276">
        <v>5000</v>
      </c>
      <c r="I168" s="276">
        <v>20000</v>
      </c>
      <c r="J168" s="276">
        <v>5000</v>
      </c>
      <c r="K168" s="276"/>
      <c r="L168" s="276">
        <v>10000</v>
      </c>
      <c r="M168" s="276"/>
      <c r="N168" s="276"/>
      <c r="O168" s="275">
        <f t="shared" si="4"/>
        <v>40000</v>
      </c>
    </row>
    <row r="169" spans="1:15" ht="23.25" x14ac:dyDescent="0.45">
      <c r="A169" s="21">
        <v>53051100</v>
      </c>
      <c r="B169" s="22"/>
      <c r="C169" s="23"/>
      <c r="D169" s="24" t="s">
        <v>176</v>
      </c>
      <c r="E169" s="24"/>
      <c r="F169" s="276"/>
      <c r="G169" s="276"/>
      <c r="H169" s="276"/>
      <c r="I169" s="276"/>
      <c r="J169" s="276">
        <v>40000</v>
      </c>
      <c r="K169" s="276">
        <v>3000</v>
      </c>
      <c r="L169" s="276">
        <v>10000</v>
      </c>
      <c r="M169" s="276"/>
      <c r="N169" s="276"/>
      <c r="O169" s="275">
        <f t="shared" si="4"/>
        <v>53000</v>
      </c>
    </row>
    <row r="170" spans="1:15" ht="23.25" x14ac:dyDescent="0.45">
      <c r="A170" s="21">
        <v>53051110</v>
      </c>
      <c r="B170" s="22"/>
      <c r="C170" s="23"/>
      <c r="D170" s="24" t="s">
        <v>177</v>
      </c>
      <c r="E170" s="24"/>
      <c r="F170" s="276"/>
      <c r="G170" s="276"/>
      <c r="H170" s="276"/>
      <c r="I170" s="276"/>
      <c r="J170" s="276"/>
      <c r="K170" s="276"/>
      <c r="L170" s="276"/>
      <c r="M170" s="276"/>
      <c r="N170" s="276"/>
      <c r="O170" s="275">
        <f t="shared" si="4"/>
        <v>0</v>
      </c>
    </row>
    <row r="171" spans="1:15" s="313" customFormat="1" ht="23.25" x14ac:dyDescent="0.45">
      <c r="A171" s="307">
        <v>53051120</v>
      </c>
      <c r="B171" s="308"/>
      <c r="C171" s="309"/>
      <c r="D171" s="310" t="s">
        <v>178</v>
      </c>
      <c r="E171" s="311"/>
      <c r="F171" s="312"/>
      <c r="G171" s="312"/>
      <c r="H171" s="312"/>
      <c r="I171" s="312"/>
      <c r="J171" s="312"/>
      <c r="K171" s="312"/>
      <c r="L171" s="312"/>
      <c r="M171" s="312"/>
      <c r="N171" s="312"/>
      <c r="O171" s="312">
        <f t="shared" si="4"/>
        <v>0</v>
      </c>
    </row>
    <row r="172" spans="1:15" ht="23.25" x14ac:dyDescent="0.45">
      <c r="A172" s="254">
        <v>53051510</v>
      </c>
      <c r="B172" s="255"/>
      <c r="C172" s="256"/>
      <c r="D172" s="256" t="s">
        <v>179</v>
      </c>
      <c r="E172" s="257"/>
      <c r="F172" s="280"/>
      <c r="G172" s="280"/>
      <c r="H172" s="280"/>
      <c r="I172" s="280"/>
      <c r="J172" s="280"/>
      <c r="K172" s="280"/>
      <c r="L172" s="280"/>
      <c r="M172" s="280"/>
      <c r="N172" s="280"/>
      <c r="O172" s="280">
        <f t="shared" si="4"/>
        <v>0</v>
      </c>
    </row>
    <row r="173" spans="1:15" ht="23.25" x14ac:dyDescent="0.45">
      <c r="A173" s="254">
        <v>53051520</v>
      </c>
      <c r="B173" s="255"/>
      <c r="C173" s="256"/>
      <c r="D173" s="256" t="s">
        <v>180</v>
      </c>
      <c r="E173" s="257"/>
      <c r="F173" s="280"/>
      <c r="G173" s="280"/>
      <c r="H173" s="280"/>
      <c r="I173" s="280"/>
      <c r="J173" s="280"/>
      <c r="K173" s="280"/>
      <c r="L173" s="280"/>
      <c r="M173" s="280"/>
      <c r="N173" s="280"/>
      <c r="O173" s="280">
        <f t="shared" si="4"/>
        <v>0</v>
      </c>
    </row>
    <row r="174" spans="1:15" ht="23.25" x14ac:dyDescent="0.45">
      <c r="A174" s="21">
        <v>53051990</v>
      </c>
      <c r="B174" s="22"/>
      <c r="C174" s="23"/>
      <c r="D174" s="57" t="s">
        <v>181</v>
      </c>
      <c r="E174" s="24"/>
      <c r="F174" s="276"/>
      <c r="G174" s="276"/>
      <c r="H174" s="276"/>
      <c r="I174" s="276">
        <v>0</v>
      </c>
      <c r="J174" s="276">
        <v>100000</v>
      </c>
      <c r="K174" s="276">
        <v>5000</v>
      </c>
      <c r="L174" s="276">
        <v>10000</v>
      </c>
      <c r="M174" s="276">
        <v>10000</v>
      </c>
      <c r="N174" s="276"/>
      <c r="O174" s="275">
        <f t="shared" si="4"/>
        <v>125000</v>
      </c>
    </row>
    <row r="175" spans="1:15" ht="23.25" x14ac:dyDescent="0.5">
      <c r="A175" s="21"/>
      <c r="B175" s="22"/>
      <c r="C175" s="15" t="s">
        <v>182</v>
      </c>
      <c r="D175" s="23"/>
      <c r="E175" s="24"/>
      <c r="F175" s="276"/>
      <c r="G175" s="276"/>
      <c r="H175" s="276"/>
      <c r="I175" s="276"/>
      <c r="J175" s="276"/>
      <c r="K175" s="276"/>
      <c r="L175" s="276"/>
      <c r="M175" s="276"/>
      <c r="N175" s="276"/>
      <c r="O175" s="275">
        <f t="shared" si="4"/>
        <v>0</v>
      </c>
    </row>
    <row r="176" spans="1:15" ht="23.25" x14ac:dyDescent="0.45">
      <c r="A176" s="254">
        <v>53052010</v>
      </c>
      <c r="B176" s="255"/>
      <c r="C176" s="256"/>
      <c r="D176" s="256" t="s">
        <v>183</v>
      </c>
      <c r="E176" s="257"/>
      <c r="F176" s="280"/>
      <c r="G176" s="280"/>
      <c r="H176" s="280"/>
      <c r="I176" s="280"/>
      <c r="J176" s="280"/>
      <c r="K176" s="280"/>
      <c r="L176" s="280"/>
      <c r="M176" s="280"/>
      <c r="N176" s="280"/>
      <c r="O176" s="280">
        <f t="shared" si="4"/>
        <v>0</v>
      </c>
    </row>
    <row r="177" spans="1:15" ht="23.25" x14ac:dyDescent="0.45">
      <c r="A177" s="259">
        <v>53052020</v>
      </c>
      <c r="B177" s="260"/>
      <c r="C177" s="261"/>
      <c r="D177" s="261" t="s">
        <v>184</v>
      </c>
      <c r="E177" s="262"/>
      <c r="F177" s="280"/>
      <c r="G177" s="280"/>
      <c r="H177" s="280"/>
      <c r="I177" s="280"/>
      <c r="J177" s="280"/>
      <c r="K177" s="280"/>
      <c r="L177" s="280"/>
      <c r="M177" s="280"/>
      <c r="N177" s="280"/>
      <c r="O177" s="280">
        <f t="shared" si="4"/>
        <v>0</v>
      </c>
    </row>
    <row r="178" spans="1:15" ht="23.25" x14ac:dyDescent="0.45">
      <c r="A178" s="21">
        <v>53052030</v>
      </c>
      <c r="B178" s="22"/>
      <c r="C178" s="23"/>
      <c r="D178" s="23" t="s">
        <v>185</v>
      </c>
      <c r="E178" s="24"/>
      <c r="F178" s="276"/>
      <c r="G178" s="276"/>
      <c r="H178" s="276"/>
      <c r="I178" s="276"/>
      <c r="J178" s="276">
        <v>5337000</v>
      </c>
      <c r="K178" s="276"/>
      <c r="L178" s="276"/>
      <c r="M178" s="276"/>
      <c r="N178" s="276"/>
      <c r="O178" s="275">
        <f t="shared" si="4"/>
        <v>5337000</v>
      </c>
    </row>
    <row r="179" spans="1:15" ht="23.25" x14ac:dyDescent="0.45">
      <c r="A179" s="263">
        <v>53052040</v>
      </c>
      <c r="B179" s="264"/>
      <c r="C179" s="265"/>
      <c r="D179" s="265" t="s">
        <v>186</v>
      </c>
      <c r="E179" s="266"/>
      <c r="F179" s="280"/>
      <c r="G179" s="280"/>
      <c r="H179" s="280"/>
      <c r="I179" s="280"/>
      <c r="J179" s="280"/>
      <c r="K179" s="280"/>
      <c r="L179" s="280"/>
      <c r="M179" s="280"/>
      <c r="N179" s="280"/>
      <c r="O179" s="280">
        <f t="shared" si="4"/>
        <v>0</v>
      </c>
    </row>
    <row r="180" spans="1:15" ht="23.25" x14ac:dyDescent="0.45">
      <c r="A180" s="263">
        <v>53052050</v>
      </c>
      <c r="B180" s="264"/>
      <c r="C180" s="265"/>
      <c r="D180" s="265" t="s">
        <v>187</v>
      </c>
      <c r="E180" s="266"/>
      <c r="F180" s="280"/>
      <c r="G180" s="280"/>
      <c r="H180" s="280"/>
      <c r="I180" s="280"/>
      <c r="J180" s="280"/>
      <c r="K180" s="280"/>
      <c r="L180" s="280"/>
      <c r="M180" s="280"/>
      <c r="N180" s="280"/>
      <c r="O180" s="280">
        <f t="shared" si="4"/>
        <v>0</v>
      </c>
    </row>
    <row r="181" spans="1:15" ht="23.25" x14ac:dyDescent="0.45">
      <c r="A181" s="263">
        <v>53052060</v>
      </c>
      <c r="B181" s="264"/>
      <c r="C181" s="265"/>
      <c r="D181" s="265" t="s">
        <v>188</v>
      </c>
      <c r="E181" s="266"/>
      <c r="F181" s="280"/>
      <c r="G181" s="280"/>
      <c r="H181" s="280"/>
      <c r="I181" s="280"/>
      <c r="J181" s="280"/>
      <c r="K181" s="280"/>
      <c r="L181" s="280"/>
      <c r="M181" s="280"/>
      <c r="N181" s="280"/>
      <c r="O181" s="280">
        <f t="shared" si="4"/>
        <v>0</v>
      </c>
    </row>
    <row r="182" spans="1:15" ht="23.25" x14ac:dyDescent="0.45">
      <c r="A182" s="49">
        <v>53052070</v>
      </c>
      <c r="B182" s="53"/>
      <c r="C182" s="51"/>
      <c r="D182" s="51" t="s">
        <v>189</v>
      </c>
      <c r="E182" s="52"/>
      <c r="F182" s="276"/>
      <c r="G182" s="276"/>
      <c r="H182" s="276"/>
      <c r="I182" s="276"/>
      <c r="J182" s="276"/>
      <c r="K182" s="276"/>
      <c r="L182" s="276"/>
      <c r="M182" s="276"/>
      <c r="N182" s="276"/>
      <c r="O182" s="275">
        <f t="shared" si="4"/>
        <v>0</v>
      </c>
    </row>
    <row r="183" spans="1:15" ht="23.25" x14ac:dyDescent="0.5">
      <c r="A183" s="21"/>
      <c r="B183" s="25" t="s">
        <v>190</v>
      </c>
      <c r="C183" s="23"/>
      <c r="D183" s="23"/>
      <c r="E183" s="24"/>
      <c r="F183" s="276"/>
      <c r="G183" s="276"/>
      <c r="H183" s="276"/>
      <c r="I183" s="276"/>
      <c r="J183" s="276"/>
      <c r="K183" s="276"/>
      <c r="L183" s="276"/>
      <c r="M183" s="276"/>
      <c r="N183" s="276"/>
      <c r="O183" s="275">
        <f t="shared" si="4"/>
        <v>0</v>
      </c>
    </row>
    <row r="184" spans="1:15" ht="23.25" x14ac:dyDescent="0.5">
      <c r="A184" s="21"/>
      <c r="B184" s="22"/>
      <c r="C184" s="15" t="s">
        <v>191</v>
      </c>
      <c r="D184" s="23"/>
      <c r="E184" s="24"/>
      <c r="F184" s="276"/>
      <c r="G184" s="276"/>
      <c r="H184" s="276"/>
      <c r="I184" s="276"/>
      <c r="J184" s="276"/>
      <c r="K184" s="276"/>
      <c r="L184" s="276"/>
      <c r="M184" s="276"/>
      <c r="N184" s="276"/>
      <c r="O184" s="275">
        <f t="shared" si="4"/>
        <v>0</v>
      </c>
    </row>
    <row r="185" spans="1:15" ht="23.25" x14ac:dyDescent="0.45">
      <c r="A185" s="21">
        <v>53060010</v>
      </c>
      <c r="B185" s="22"/>
      <c r="C185" s="23"/>
      <c r="D185" s="23" t="s">
        <v>192</v>
      </c>
      <c r="E185" s="24"/>
      <c r="F185" s="276"/>
      <c r="G185" s="276"/>
      <c r="H185" s="276"/>
      <c r="I185" s="276"/>
      <c r="J185" s="276"/>
      <c r="K185" s="276"/>
      <c r="L185" s="276"/>
      <c r="M185" s="276"/>
      <c r="N185" s="276"/>
      <c r="O185" s="275">
        <f t="shared" si="4"/>
        <v>0</v>
      </c>
    </row>
    <row r="186" spans="1:15" ht="23.25" x14ac:dyDescent="0.45">
      <c r="A186" s="21">
        <v>53060020</v>
      </c>
      <c r="B186" s="22"/>
      <c r="C186" s="23"/>
      <c r="D186" s="1" t="s">
        <v>193</v>
      </c>
      <c r="E186" s="24"/>
      <c r="F186" s="276"/>
      <c r="G186" s="276"/>
      <c r="H186" s="276"/>
      <c r="I186" s="276"/>
      <c r="J186" s="276"/>
      <c r="K186" s="276"/>
      <c r="L186" s="276"/>
      <c r="M186" s="276"/>
      <c r="N186" s="276"/>
      <c r="O186" s="275">
        <f t="shared" si="4"/>
        <v>0</v>
      </c>
    </row>
    <row r="187" spans="1:15" ht="23.25" x14ac:dyDescent="0.5">
      <c r="A187" s="21"/>
      <c r="B187" s="22"/>
      <c r="C187" s="15" t="s">
        <v>194</v>
      </c>
      <c r="D187" s="23"/>
      <c r="E187" s="24"/>
      <c r="F187" s="276"/>
      <c r="G187" s="276"/>
      <c r="H187" s="276"/>
      <c r="I187" s="276"/>
      <c r="J187" s="276"/>
      <c r="K187" s="276"/>
      <c r="L187" s="276"/>
      <c r="M187" s="276"/>
      <c r="N187" s="276"/>
      <c r="O187" s="275">
        <f t="shared" si="4"/>
        <v>0</v>
      </c>
    </row>
    <row r="188" spans="1:15" ht="23.25" x14ac:dyDescent="0.45">
      <c r="A188" s="254">
        <v>53061010</v>
      </c>
      <c r="B188" s="255"/>
      <c r="C188" s="256"/>
      <c r="D188" s="256" t="s">
        <v>195</v>
      </c>
      <c r="E188" s="257"/>
      <c r="F188" s="280"/>
      <c r="G188" s="280"/>
      <c r="H188" s="280"/>
      <c r="I188" s="280"/>
      <c r="J188" s="280"/>
      <c r="K188" s="280"/>
      <c r="L188" s="280"/>
      <c r="M188" s="280"/>
      <c r="N188" s="280"/>
      <c r="O188" s="280">
        <f t="shared" si="4"/>
        <v>0</v>
      </c>
    </row>
    <row r="189" spans="1:15" ht="23.25" x14ac:dyDescent="0.45">
      <c r="A189" s="21">
        <v>53061020</v>
      </c>
      <c r="B189" s="22"/>
      <c r="C189" s="23"/>
      <c r="D189" s="23" t="s">
        <v>196</v>
      </c>
      <c r="E189" s="24"/>
      <c r="F189" s="276"/>
      <c r="G189" s="276"/>
      <c r="H189" s="276"/>
      <c r="I189" s="276"/>
      <c r="J189" s="276"/>
      <c r="K189" s="276"/>
      <c r="L189" s="276"/>
      <c r="M189" s="276"/>
      <c r="N189" s="276"/>
      <c r="O189" s="275">
        <f t="shared" si="4"/>
        <v>0</v>
      </c>
    </row>
    <row r="190" spans="1:15" ht="23.25" x14ac:dyDescent="0.45">
      <c r="A190" s="21">
        <v>53061030</v>
      </c>
      <c r="B190" s="22"/>
      <c r="C190" s="23"/>
      <c r="D190" s="23" t="s">
        <v>197</v>
      </c>
      <c r="E190" s="24"/>
      <c r="F190" s="276"/>
      <c r="G190" s="276"/>
      <c r="H190" s="276"/>
      <c r="I190" s="276"/>
      <c r="J190" s="276"/>
      <c r="K190" s="276"/>
      <c r="L190" s="276"/>
      <c r="M190" s="276"/>
      <c r="N190" s="276"/>
      <c r="O190" s="275">
        <f t="shared" si="4"/>
        <v>0</v>
      </c>
    </row>
    <row r="191" spans="1:15" ht="23.25" x14ac:dyDescent="0.45">
      <c r="A191" s="21">
        <v>53061040</v>
      </c>
      <c r="B191" s="22"/>
      <c r="C191" s="23"/>
      <c r="D191" s="23" t="s">
        <v>198</v>
      </c>
      <c r="E191" s="24"/>
      <c r="F191" s="276"/>
      <c r="G191" s="276"/>
      <c r="H191" s="276"/>
      <c r="I191" s="276"/>
      <c r="J191" s="276"/>
      <c r="K191" s="276"/>
      <c r="L191" s="276"/>
      <c r="M191" s="276"/>
      <c r="N191" s="276"/>
      <c r="O191" s="275">
        <f t="shared" si="4"/>
        <v>0</v>
      </c>
    </row>
    <row r="192" spans="1:15" ht="23.25" x14ac:dyDescent="0.45">
      <c r="A192" s="21">
        <v>53061050</v>
      </c>
      <c r="B192" s="22"/>
      <c r="C192" s="23"/>
      <c r="D192" s="23" t="s">
        <v>199</v>
      </c>
      <c r="E192" s="24"/>
      <c r="F192" s="276"/>
      <c r="G192" s="276"/>
      <c r="H192" s="276"/>
      <c r="I192" s="276"/>
      <c r="J192" s="276"/>
      <c r="K192" s="276"/>
      <c r="L192" s="276"/>
      <c r="M192" s="276"/>
      <c r="N192" s="276"/>
      <c r="O192" s="275">
        <f t="shared" si="4"/>
        <v>0</v>
      </c>
    </row>
    <row r="193" spans="1:15" ht="23.25" x14ac:dyDescent="0.45">
      <c r="A193" s="21">
        <v>53061090</v>
      </c>
      <c r="B193" s="22"/>
      <c r="C193" s="23"/>
      <c r="D193" s="23" t="s">
        <v>200</v>
      </c>
      <c r="E193" s="24"/>
      <c r="F193" s="276"/>
      <c r="G193" s="276"/>
      <c r="H193" s="276"/>
      <c r="I193" s="276"/>
      <c r="J193" s="276"/>
      <c r="K193" s="276"/>
      <c r="L193" s="276"/>
      <c r="M193" s="276"/>
      <c r="N193" s="276"/>
      <c r="O193" s="275">
        <f t="shared" si="4"/>
        <v>0</v>
      </c>
    </row>
    <row r="194" spans="1:15" ht="23.25" x14ac:dyDescent="0.5">
      <c r="A194" s="49"/>
      <c r="B194" s="53"/>
      <c r="C194" s="54" t="s">
        <v>201</v>
      </c>
      <c r="D194" s="51"/>
      <c r="E194" s="52"/>
      <c r="F194" s="278"/>
      <c r="G194" s="278"/>
      <c r="H194" s="278"/>
      <c r="I194" s="278"/>
      <c r="J194" s="278"/>
      <c r="K194" s="278"/>
      <c r="L194" s="278"/>
      <c r="M194" s="278"/>
      <c r="N194" s="278"/>
      <c r="O194" s="275">
        <f t="shared" si="4"/>
        <v>0</v>
      </c>
    </row>
    <row r="195" spans="1:15" ht="23.25" x14ac:dyDescent="0.45">
      <c r="A195" s="21">
        <v>53062010</v>
      </c>
      <c r="B195" s="22"/>
      <c r="C195" s="23"/>
      <c r="D195" s="23" t="s">
        <v>202</v>
      </c>
      <c r="E195" s="24"/>
      <c r="F195" s="276"/>
      <c r="G195" s="276"/>
      <c r="H195" s="276"/>
      <c r="I195" s="276"/>
      <c r="J195" s="276"/>
      <c r="K195" s="276"/>
      <c r="L195" s="276"/>
      <c r="M195" s="276"/>
      <c r="N195" s="276"/>
      <c r="O195" s="275">
        <f t="shared" si="4"/>
        <v>0</v>
      </c>
    </row>
    <row r="196" spans="1:15" ht="23.25" x14ac:dyDescent="0.45">
      <c r="A196" s="21">
        <v>53062020</v>
      </c>
      <c r="B196" s="22"/>
      <c r="C196" s="23"/>
      <c r="D196" s="23" t="s">
        <v>203</v>
      </c>
      <c r="E196" s="24"/>
      <c r="F196" s="276">
        <v>40000</v>
      </c>
      <c r="G196" s="276"/>
      <c r="H196" s="276"/>
      <c r="I196" s="276"/>
      <c r="J196" s="276"/>
      <c r="K196" s="276"/>
      <c r="L196" s="276"/>
      <c r="M196" s="276"/>
      <c r="N196" s="276"/>
      <c r="O196" s="275">
        <f t="shared" si="4"/>
        <v>40000</v>
      </c>
    </row>
    <row r="197" spans="1:15" ht="23.25" x14ac:dyDescent="0.45">
      <c r="A197" s="21">
        <v>53062030</v>
      </c>
      <c r="B197" s="22"/>
      <c r="C197" s="23"/>
      <c r="D197" s="23" t="s">
        <v>204</v>
      </c>
      <c r="E197" s="24"/>
      <c r="F197" s="276"/>
      <c r="G197" s="276"/>
      <c r="H197" s="276"/>
      <c r="I197" s="276"/>
      <c r="J197" s="276"/>
      <c r="K197" s="276"/>
      <c r="L197" s="276"/>
      <c r="M197" s="276"/>
      <c r="N197" s="276"/>
      <c r="O197" s="275">
        <f t="shared" si="4"/>
        <v>0</v>
      </c>
    </row>
    <row r="198" spans="1:15" ht="23.25" x14ac:dyDescent="0.45">
      <c r="A198" s="21">
        <v>53062040</v>
      </c>
      <c r="B198" s="22"/>
      <c r="C198" s="23"/>
      <c r="D198" s="23" t="s">
        <v>205</v>
      </c>
      <c r="E198" s="24"/>
      <c r="F198" s="276"/>
      <c r="G198" s="276"/>
      <c r="H198" s="276"/>
      <c r="I198" s="276"/>
      <c r="J198" s="276"/>
      <c r="K198" s="276"/>
      <c r="L198" s="276"/>
      <c r="M198" s="276"/>
      <c r="N198" s="276"/>
      <c r="O198" s="275">
        <f t="shared" si="4"/>
        <v>0</v>
      </c>
    </row>
    <row r="199" spans="1:15" ht="23.25" x14ac:dyDescent="0.45">
      <c r="A199" s="21">
        <v>53062990</v>
      </c>
      <c r="B199" s="22"/>
      <c r="C199" s="23"/>
      <c r="D199" s="23" t="s">
        <v>206</v>
      </c>
      <c r="E199" s="24"/>
      <c r="F199" s="276"/>
      <c r="G199" s="276"/>
      <c r="H199" s="276"/>
      <c r="I199" s="276"/>
      <c r="J199" s="276"/>
      <c r="K199" s="276"/>
      <c r="L199" s="276"/>
      <c r="M199" s="276"/>
      <c r="N199" s="276"/>
      <c r="O199" s="275">
        <f t="shared" si="4"/>
        <v>0</v>
      </c>
    </row>
    <row r="200" spans="1:15" ht="23.25" x14ac:dyDescent="0.5">
      <c r="A200" s="49"/>
      <c r="B200" s="53"/>
      <c r="C200" s="54" t="s">
        <v>207</v>
      </c>
      <c r="D200" s="51"/>
      <c r="E200" s="52"/>
      <c r="F200" s="276"/>
      <c r="G200" s="276"/>
      <c r="H200" s="276"/>
      <c r="I200" s="276"/>
      <c r="J200" s="276"/>
      <c r="K200" s="276"/>
      <c r="L200" s="276"/>
      <c r="M200" s="276"/>
      <c r="N200" s="276"/>
      <c r="O200" s="275">
        <f t="shared" si="4"/>
        <v>0</v>
      </c>
    </row>
    <row r="201" spans="1:15" ht="23.25" x14ac:dyDescent="0.45">
      <c r="A201" s="21">
        <v>53063010</v>
      </c>
      <c r="B201" s="22"/>
      <c r="C201" s="23"/>
      <c r="D201" s="23" t="s">
        <v>208</v>
      </c>
      <c r="E201" s="24"/>
      <c r="F201" s="276">
        <v>60000</v>
      </c>
      <c r="G201" s="276"/>
      <c r="H201" s="276"/>
      <c r="I201" s="276"/>
      <c r="J201" s="276"/>
      <c r="K201" s="276"/>
      <c r="L201" s="276"/>
      <c r="M201" s="276"/>
      <c r="N201" s="276"/>
      <c r="O201" s="275">
        <f t="shared" si="4"/>
        <v>60000</v>
      </c>
    </row>
    <row r="202" spans="1:15" ht="23.25" x14ac:dyDescent="0.5">
      <c r="A202" s="21"/>
      <c r="B202" s="22"/>
      <c r="C202" s="15" t="s">
        <v>209</v>
      </c>
      <c r="D202" s="23"/>
      <c r="E202" s="24"/>
      <c r="F202" s="276"/>
      <c r="G202" s="276"/>
      <c r="H202" s="276"/>
      <c r="I202" s="276"/>
      <c r="J202" s="276"/>
      <c r="K202" s="276"/>
      <c r="L202" s="276"/>
      <c r="M202" s="276"/>
      <c r="N202" s="276"/>
      <c r="O202" s="275">
        <f t="shared" si="4"/>
        <v>0</v>
      </c>
    </row>
    <row r="203" spans="1:15" ht="23.25" x14ac:dyDescent="0.45">
      <c r="A203" s="21">
        <v>53064010</v>
      </c>
      <c r="B203" s="22"/>
      <c r="C203" s="23"/>
      <c r="D203" s="23" t="s">
        <v>210</v>
      </c>
      <c r="E203" s="24"/>
      <c r="F203" s="276">
        <v>350000</v>
      </c>
      <c r="G203" s="276"/>
      <c r="H203" s="276"/>
      <c r="I203" s="276"/>
      <c r="J203" s="276"/>
      <c r="K203" s="276"/>
      <c r="L203" s="276"/>
      <c r="M203" s="276"/>
      <c r="N203" s="276"/>
      <c r="O203" s="275">
        <f t="shared" si="4"/>
        <v>350000</v>
      </c>
    </row>
    <row r="204" spans="1:15" ht="23.25" x14ac:dyDescent="0.45">
      <c r="A204" s="21">
        <v>53064020</v>
      </c>
      <c r="B204" s="22"/>
      <c r="C204" s="23"/>
      <c r="D204" s="23" t="s">
        <v>211</v>
      </c>
      <c r="E204" s="24"/>
      <c r="F204" s="276">
        <v>30000</v>
      </c>
      <c r="G204" s="276"/>
      <c r="H204" s="276"/>
      <c r="I204" s="276"/>
      <c r="J204" s="276"/>
      <c r="K204" s="276"/>
      <c r="L204" s="276"/>
      <c r="M204" s="276"/>
      <c r="N204" s="276"/>
      <c r="O204" s="275">
        <f t="shared" si="4"/>
        <v>30000</v>
      </c>
    </row>
    <row r="205" spans="1:15" ht="23.25" x14ac:dyDescent="0.5">
      <c r="A205" s="21"/>
      <c r="B205" s="22"/>
      <c r="C205" s="15" t="s">
        <v>212</v>
      </c>
      <c r="D205" s="23"/>
      <c r="E205" s="24"/>
      <c r="F205" s="276"/>
      <c r="G205" s="276"/>
      <c r="H205" s="276"/>
      <c r="I205" s="276"/>
      <c r="J205" s="276"/>
      <c r="K205" s="276"/>
      <c r="L205" s="276"/>
      <c r="M205" s="276"/>
      <c r="N205" s="276"/>
      <c r="O205" s="275">
        <f t="shared" si="4"/>
        <v>0</v>
      </c>
    </row>
    <row r="206" spans="1:15" ht="23.25" x14ac:dyDescent="0.45">
      <c r="A206" s="21">
        <v>53065010</v>
      </c>
      <c r="B206" s="22"/>
      <c r="C206" s="23"/>
      <c r="D206" s="23" t="s">
        <v>213</v>
      </c>
      <c r="E206" s="24"/>
      <c r="F206" s="276"/>
      <c r="G206" s="276"/>
      <c r="H206" s="276"/>
      <c r="I206" s="276">
        <v>0</v>
      </c>
      <c r="J206" s="276"/>
      <c r="K206" s="276"/>
      <c r="L206" s="276"/>
      <c r="M206" s="276"/>
      <c r="N206" s="276"/>
      <c r="O206" s="275">
        <f t="shared" si="4"/>
        <v>0</v>
      </c>
    </row>
    <row r="207" spans="1:15" ht="23.25" x14ac:dyDescent="0.45">
      <c r="A207" s="21">
        <v>53065020</v>
      </c>
      <c r="B207" s="22"/>
      <c r="C207" s="23"/>
      <c r="D207" s="23" t="s">
        <v>214</v>
      </c>
      <c r="E207" s="24"/>
      <c r="F207" s="276"/>
      <c r="G207" s="276"/>
      <c r="H207" s="276"/>
      <c r="I207" s="276"/>
      <c r="J207" s="276"/>
      <c r="K207" s="276"/>
      <c r="L207" s="276"/>
      <c r="M207" s="276"/>
      <c r="N207" s="276"/>
      <c r="O207" s="275">
        <f t="shared" si="4"/>
        <v>0</v>
      </c>
    </row>
    <row r="208" spans="1:15" ht="23.25" x14ac:dyDescent="0.45">
      <c r="A208" s="21">
        <v>53065030</v>
      </c>
      <c r="B208" s="22"/>
      <c r="C208" s="23"/>
      <c r="D208" s="23" t="s">
        <v>215</v>
      </c>
      <c r="E208" s="24"/>
      <c r="F208" s="276"/>
      <c r="G208" s="276"/>
      <c r="H208" s="276"/>
      <c r="I208" s="276"/>
      <c r="J208" s="276"/>
      <c r="K208" s="276"/>
      <c r="L208" s="276"/>
      <c r="M208" s="276"/>
      <c r="N208" s="276"/>
      <c r="O208" s="275">
        <f t="shared" si="4"/>
        <v>0</v>
      </c>
    </row>
    <row r="209" spans="1:15" ht="23.25" x14ac:dyDescent="0.45">
      <c r="A209" s="21">
        <v>53065040</v>
      </c>
      <c r="B209" s="22"/>
      <c r="C209" s="23"/>
      <c r="D209" s="23" t="s">
        <v>216</v>
      </c>
      <c r="E209" s="24"/>
      <c r="F209" s="276"/>
      <c r="G209" s="276"/>
      <c r="H209" s="276"/>
      <c r="I209" s="276"/>
      <c r="J209" s="276"/>
      <c r="K209" s="276"/>
      <c r="L209" s="276"/>
      <c r="M209" s="276"/>
      <c r="N209" s="276"/>
      <c r="O209" s="275">
        <f t="shared" si="4"/>
        <v>0</v>
      </c>
    </row>
    <row r="210" spans="1:15" ht="23.25" x14ac:dyDescent="0.45">
      <c r="A210" s="21">
        <v>53065050</v>
      </c>
      <c r="B210" s="22"/>
      <c r="C210" s="23"/>
      <c r="D210" s="23" t="s">
        <v>217</v>
      </c>
      <c r="E210" s="24"/>
      <c r="F210" s="276"/>
      <c r="G210" s="276"/>
      <c r="H210" s="276"/>
      <c r="I210" s="276"/>
      <c r="J210" s="276"/>
      <c r="K210" s="276"/>
      <c r="L210" s="276"/>
      <c r="M210" s="276"/>
      <c r="N210" s="276"/>
      <c r="O210" s="275">
        <f t="shared" si="4"/>
        <v>0</v>
      </c>
    </row>
    <row r="211" spans="1:15" ht="23.25" x14ac:dyDescent="0.45">
      <c r="A211" s="21">
        <v>53065080</v>
      </c>
      <c r="B211" s="22"/>
      <c r="C211" s="23"/>
      <c r="D211" s="23" t="s">
        <v>218</v>
      </c>
      <c r="E211" s="24"/>
      <c r="F211" s="276"/>
      <c r="G211" s="276"/>
      <c r="H211" s="276"/>
      <c r="I211" s="276"/>
      <c r="J211" s="276"/>
      <c r="K211" s="276"/>
      <c r="L211" s="276"/>
      <c r="M211" s="276"/>
      <c r="N211" s="276"/>
      <c r="O211" s="275">
        <f t="shared" si="4"/>
        <v>0</v>
      </c>
    </row>
    <row r="212" spans="1:15" ht="23.25" x14ac:dyDescent="0.45">
      <c r="A212" s="21">
        <v>53065090</v>
      </c>
      <c r="B212" s="22"/>
      <c r="C212" s="23"/>
      <c r="D212" s="23" t="s">
        <v>219</v>
      </c>
      <c r="E212" s="24"/>
      <c r="F212" s="276"/>
      <c r="G212" s="276"/>
      <c r="H212" s="276"/>
      <c r="I212" s="276"/>
      <c r="J212" s="276"/>
      <c r="K212" s="276"/>
      <c r="L212" s="276"/>
      <c r="M212" s="276"/>
      <c r="N212" s="276"/>
      <c r="O212" s="275">
        <f t="shared" si="4"/>
        <v>0</v>
      </c>
    </row>
    <row r="213" spans="1:15" ht="23.25" x14ac:dyDescent="0.45">
      <c r="A213" s="21">
        <v>53065990</v>
      </c>
      <c r="B213" s="22"/>
      <c r="C213" s="23"/>
      <c r="D213" s="23" t="s">
        <v>220</v>
      </c>
      <c r="E213" s="24"/>
      <c r="F213" s="276"/>
      <c r="G213" s="276"/>
      <c r="H213" s="276"/>
      <c r="I213" s="276"/>
      <c r="J213" s="276"/>
      <c r="K213" s="276"/>
      <c r="L213" s="276"/>
      <c r="M213" s="276"/>
      <c r="N213" s="276"/>
      <c r="O213" s="275">
        <f t="shared" si="4"/>
        <v>0</v>
      </c>
    </row>
    <row r="214" spans="1:15" ht="23.25" x14ac:dyDescent="0.5">
      <c r="A214" s="21"/>
      <c r="B214" s="22"/>
      <c r="C214" s="15" t="s">
        <v>221</v>
      </c>
      <c r="D214" s="23"/>
      <c r="E214" s="24"/>
      <c r="F214" s="276"/>
      <c r="G214" s="276"/>
      <c r="H214" s="276"/>
      <c r="I214" s="276"/>
      <c r="J214" s="276"/>
      <c r="K214" s="276"/>
      <c r="L214" s="276"/>
      <c r="M214" s="276"/>
      <c r="N214" s="276"/>
      <c r="O214" s="275">
        <f t="shared" si="4"/>
        <v>0</v>
      </c>
    </row>
    <row r="215" spans="1:15" ht="23.25" x14ac:dyDescent="0.45">
      <c r="A215" s="21">
        <v>53066010</v>
      </c>
      <c r="B215" s="22"/>
      <c r="C215" s="23"/>
      <c r="D215" s="23" t="s">
        <v>222</v>
      </c>
      <c r="E215" s="24"/>
      <c r="F215" s="276"/>
      <c r="G215" s="276"/>
      <c r="H215" s="276"/>
      <c r="I215" s="276"/>
      <c r="J215" s="276"/>
      <c r="K215" s="276"/>
      <c r="L215" s="276"/>
      <c r="M215" s="276"/>
      <c r="N215" s="276"/>
      <c r="O215" s="275">
        <f t="shared" si="4"/>
        <v>0</v>
      </c>
    </row>
    <row r="216" spans="1:15" ht="23.25" x14ac:dyDescent="0.45">
      <c r="A216" s="21">
        <v>53066020</v>
      </c>
      <c r="B216" s="22"/>
      <c r="C216" s="23"/>
      <c r="D216" s="23" t="s">
        <v>223</v>
      </c>
      <c r="E216" s="24"/>
      <c r="F216" s="276"/>
      <c r="G216" s="276"/>
      <c r="H216" s="276"/>
      <c r="I216" s="276"/>
      <c r="J216" s="276"/>
      <c r="K216" s="276"/>
      <c r="L216" s="276"/>
      <c r="M216" s="276"/>
      <c r="N216" s="276"/>
      <c r="O216" s="275">
        <f t="shared" si="4"/>
        <v>0</v>
      </c>
    </row>
    <row r="217" spans="1:15" ht="23.25" x14ac:dyDescent="0.45">
      <c r="A217" s="21">
        <v>53066030</v>
      </c>
      <c r="B217" s="22"/>
      <c r="C217" s="23"/>
      <c r="D217" s="23" t="s">
        <v>224</v>
      </c>
      <c r="E217" s="24"/>
      <c r="F217" s="276"/>
      <c r="G217" s="276"/>
      <c r="H217" s="276"/>
      <c r="I217" s="276"/>
      <c r="J217" s="276"/>
      <c r="K217" s="276"/>
      <c r="L217" s="276"/>
      <c r="M217" s="276"/>
      <c r="N217" s="276"/>
      <c r="O217" s="275">
        <f t="shared" si="4"/>
        <v>0</v>
      </c>
    </row>
    <row r="218" spans="1:15" ht="23.25" x14ac:dyDescent="0.45">
      <c r="A218" s="21">
        <v>53066040</v>
      </c>
      <c r="B218" s="22"/>
      <c r="C218" s="23"/>
      <c r="D218" s="23" t="s">
        <v>225</v>
      </c>
      <c r="E218" s="24"/>
      <c r="F218" s="276"/>
      <c r="G218" s="276"/>
      <c r="H218" s="276"/>
      <c r="I218" s="276"/>
      <c r="J218" s="276"/>
      <c r="K218" s="276"/>
      <c r="L218" s="276"/>
      <c r="M218" s="276"/>
      <c r="N218" s="276"/>
      <c r="O218" s="275">
        <f t="shared" si="4"/>
        <v>0</v>
      </c>
    </row>
    <row r="219" spans="1:15" ht="23.25" x14ac:dyDescent="0.5">
      <c r="A219" s="49"/>
      <c r="B219" s="53"/>
      <c r="C219" s="54" t="s">
        <v>226</v>
      </c>
      <c r="D219" s="51"/>
      <c r="E219" s="52"/>
      <c r="F219" s="278"/>
      <c r="G219" s="278"/>
      <c r="H219" s="278"/>
      <c r="I219" s="278"/>
      <c r="J219" s="278"/>
      <c r="K219" s="278"/>
      <c r="L219" s="278"/>
      <c r="M219" s="278"/>
      <c r="N219" s="278"/>
      <c r="O219" s="275">
        <f t="shared" si="4"/>
        <v>0</v>
      </c>
    </row>
    <row r="220" spans="1:15" ht="23.25" x14ac:dyDescent="0.45">
      <c r="A220" s="21">
        <v>53069020</v>
      </c>
      <c r="B220" s="22"/>
      <c r="C220" s="23"/>
      <c r="D220" s="23" t="s">
        <v>227</v>
      </c>
      <c r="E220" s="24"/>
      <c r="F220" s="276"/>
      <c r="G220" s="276"/>
      <c r="H220" s="276"/>
      <c r="I220" s="276"/>
      <c r="J220" s="276"/>
      <c r="K220" s="276"/>
      <c r="L220" s="276">
        <v>10000</v>
      </c>
      <c r="M220" s="276"/>
      <c r="N220" s="276"/>
      <c r="O220" s="275">
        <f t="shared" si="4"/>
        <v>10000</v>
      </c>
    </row>
    <row r="221" spans="1:15" ht="23.25" x14ac:dyDescent="0.45">
      <c r="A221" s="21">
        <v>53069030</v>
      </c>
      <c r="B221" s="22"/>
      <c r="C221" s="23"/>
      <c r="D221" s="23" t="s">
        <v>228</v>
      </c>
      <c r="E221" s="24"/>
      <c r="F221" s="276"/>
      <c r="G221" s="276"/>
      <c r="H221" s="276"/>
      <c r="I221" s="276"/>
      <c r="J221" s="276"/>
      <c r="K221" s="276"/>
      <c r="L221" s="276"/>
      <c r="M221" s="276"/>
      <c r="N221" s="276"/>
      <c r="O221" s="275">
        <f t="shared" si="4"/>
        <v>0</v>
      </c>
    </row>
    <row r="222" spans="1:15" ht="23.25" x14ac:dyDescent="0.45">
      <c r="A222" s="26">
        <v>53069040</v>
      </c>
      <c r="B222" s="27"/>
      <c r="C222" s="28"/>
      <c r="D222" s="28" t="s">
        <v>229</v>
      </c>
      <c r="E222" s="29"/>
      <c r="F222" s="276"/>
      <c r="G222" s="276"/>
      <c r="H222" s="276"/>
      <c r="I222" s="276"/>
      <c r="J222" s="276"/>
      <c r="K222" s="276"/>
      <c r="L222" s="276"/>
      <c r="M222" s="276"/>
      <c r="N222" s="276"/>
      <c r="O222" s="275">
        <f t="shared" si="4"/>
        <v>0</v>
      </c>
    </row>
    <row r="223" spans="1:15" ht="23.25" x14ac:dyDescent="0.45">
      <c r="A223" s="21">
        <v>53069060</v>
      </c>
      <c r="B223" s="22"/>
      <c r="C223" s="23"/>
      <c r="D223" s="23" t="s">
        <v>230</v>
      </c>
      <c r="E223" s="24"/>
      <c r="F223" s="276"/>
      <c r="G223" s="276"/>
      <c r="H223" s="276"/>
      <c r="I223" s="276"/>
      <c r="J223" s="276"/>
      <c r="K223" s="276"/>
      <c r="L223" s="276"/>
      <c r="M223" s="276"/>
      <c r="N223" s="276"/>
      <c r="O223" s="275">
        <f t="shared" si="4"/>
        <v>0</v>
      </c>
    </row>
    <row r="224" spans="1:15" ht="23.25" x14ac:dyDescent="0.45">
      <c r="A224" s="21">
        <v>53069070</v>
      </c>
      <c r="B224" s="22"/>
      <c r="C224" s="23"/>
      <c r="D224" s="23" t="s">
        <v>231</v>
      </c>
      <c r="E224" s="24"/>
      <c r="F224" s="276"/>
      <c r="G224" s="276"/>
      <c r="H224" s="276"/>
      <c r="I224" s="276"/>
      <c r="J224" s="276"/>
      <c r="K224" s="276">
        <v>40000</v>
      </c>
      <c r="L224" s="276"/>
      <c r="M224" s="276"/>
      <c r="N224" s="276"/>
      <c r="O224" s="275">
        <f t="shared" si="4"/>
        <v>40000</v>
      </c>
    </row>
    <row r="225" spans="1:15" ht="23.25" x14ac:dyDescent="0.45">
      <c r="A225" s="21">
        <v>53069080</v>
      </c>
      <c r="B225" s="22"/>
      <c r="C225" s="23"/>
      <c r="D225" s="23" t="s">
        <v>232</v>
      </c>
      <c r="E225" s="24"/>
      <c r="F225" s="276"/>
      <c r="G225" s="276"/>
      <c r="H225" s="276"/>
      <c r="I225" s="276"/>
      <c r="J225" s="276"/>
      <c r="K225" s="276"/>
      <c r="L225" s="276"/>
      <c r="M225" s="276"/>
      <c r="N225" s="276"/>
      <c r="O225" s="275">
        <f t="shared" ref="O225:O288" si="5">SUM(F225:N225)</f>
        <v>0</v>
      </c>
    </row>
    <row r="226" spans="1:15" ht="23.25" x14ac:dyDescent="0.45">
      <c r="A226" s="21">
        <v>53069090</v>
      </c>
      <c r="B226" s="22"/>
      <c r="C226" s="23"/>
      <c r="D226" s="23" t="s">
        <v>233</v>
      </c>
      <c r="E226" s="24"/>
      <c r="F226" s="276"/>
      <c r="G226" s="276"/>
      <c r="H226" s="276"/>
      <c r="I226" s="276"/>
      <c r="J226" s="276"/>
      <c r="K226" s="276"/>
      <c r="L226" s="276">
        <v>30000</v>
      </c>
      <c r="M226" s="276"/>
      <c r="N226" s="276">
        <v>50000</v>
      </c>
      <c r="O226" s="275">
        <f t="shared" si="5"/>
        <v>80000</v>
      </c>
    </row>
    <row r="227" spans="1:15" ht="23.25" x14ac:dyDescent="0.45">
      <c r="A227" s="21">
        <v>53069100</v>
      </c>
      <c r="B227" s="22"/>
      <c r="C227" s="23"/>
      <c r="D227" s="23" t="s">
        <v>234</v>
      </c>
      <c r="E227" s="24"/>
      <c r="F227" s="276"/>
      <c r="G227" s="276"/>
      <c r="H227" s="276"/>
      <c r="I227" s="276"/>
      <c r="J227" s="276"/>
      <c r="K227" s="276"/>
      <c r="L227" s="276"/>
      <c r="M227" s="276"/>
      <c r="N227" s="276"/>
      <c r="O227" s="275">
        <f t="shared" si="5"/>
        <v>0</v>
      </c>
    </row>
    <row r="228" spans="1:15" ht="23.25" x14ac:dyDescent="0.45">
      <c r="A228" s="21">
        <v>53069110</v>
      </c>
      <c r="B228" s="22"/>
      <c r="C228" s="23"/>
      <c r="D228" s="23" t="s">
        <v>235</v>
      </c>
      <c r="E228" s="24"/>
      <c r="F228" s="276">
        <v>2000</v>
      </c>
      <c r="G228" s="276"/>
      <c r="H228" s="276"/>
      <c r="I228" s="276"/>
      <c r="J228" s="276"/>
      <c r="K228" s="276"/>
      <c r="L228" s="276"/>
      <c r="M228" s="276"/>
      <c r="N228" s="276"/>
      <c r="O228" s="275">
        <f t="shared" si="5"/>
        <v>2000</v>
      </c>
    </row>
    <row r="229" spans="1:15" ht="23.25" x14ac:dyDescent="0.45">
      <c r="A229" s="21">
        <v>53069120</v>
      </c>
      <c r="B229" s="22"/>
      <c r="C229" s="23"/>
      <c r="D229" s="23" t="s">
        <v>236</v>
      </c>
      <c r="E229" s="24"/>
      <c r="F229" s="276"/>
      <c r="G229" s="276"/>
      <c r="H229" s="276"/>
      <c r="I229" s="276"/>
      <c r="J229" s="276"/>
      <c r="K229" s="276"/>
      <c r="L229" s="276"/>
      <c r="M229" s="276"/>
      <c r="N229" s="276"/>
      <c r="O229" s="275">
        <f t="shared" si="5"/>
        <v>0</v>
      </c>
    </row>
    <row r="230" spans="1:15" ht="23.25" x14ac:dyDescent="0.45">
      <c r="A230" s="21">
        <v>53069130</v>
      </c>
      <c r="B230" s="22"/>
      <c r="C230" s="23"/>
      <c r="D230" s="23" t="s">
        <v>237</v>
      </c>
      <c r="E230" s="24"/>
      <c r="F230" s="276"/>
      <c r="G230" s="276"/>
      <c r="H230" s="276"/>
      <c r="I230" s="276"/>
      <c r="J230" s="276"/>
      <c r="K230" s="276"/>
      <c r="L230" s="276"/>
      <c r="M230" s="276"/>
      <c r="N230" s="276"/>
      <c r="O230" s="275">
        <f t="shared" si="5"/>
        <v>0</v>
      </c>
    </row>
    <row r="231" spans="1:15" ht="23.25" x14ac:dyDescent="0.45">
      <c r="A231" s="254">
        <v>53069140</v>
      </c>
      <c r="B231" s="255"/>
      <c r="C231" s="256"/>
      <c r="D231" s="256" t="s">
        <v>238</v>
      </c>
      <c r="E231" s="257"/>
      <c r="F231" s="280"/>
      <c r="G231" s="280"/>
      <c r="H231" s="280"/>
      <c r="I231" s="280"/>
      <c r="J231" s="280"/>
      <c r="K231" s="280"/>
      <c r="L231" s="280"/>
      <c r="M231" s="280"/>
      <c r="N231" s="280"/>
      <c r="O231" s="280">
        <f t="shared" si="5"/>
        <v>0</v>
      </c>
    </row>
    <row r="232" spans="1:15" ht="23.25" x14ac:dyDescent="0.45">
      <c r="A232" s="21">
        <v>53069150</v>
      </c>
      <c r="B232" s="22"/>
      <c r="C232" s="23"/>
      <c r="D232" s="23" t="s">
        <v>239</v>
      </c>
      <c r="E232" s="24"/>
      <c r="F232" s="276"/>
      <c r="G232" s="276"/>
      <c r="H232" s="276"/>
      <c r="I232" s="276"/>
      <c r="J232" s="276"/>
      <c r="K232" s="276"/>
      <c r="L232" s="276"/>
      <c r="M232" s="276"/>
      <c r="N232" s="276"/>
      <c r="O232" s="275">
        <f t="shared" si="5"/>
        <v>0</v>
      </c>
    </row>
    <row r="233" spans="1:15" ht="23.25" x14ac:dyDescent="0.45">
      <c r="A233" s="21">
        <v>53069160</v>
      </c>
      <c r="B233" s="22"/>
      <c r="C233" s="23"/>
      <c r="D233" s="23" t="s">
        <v>240</v>
      </c>
      <c r="E233" s="24"/>
      <c r="F233" s="276"/>
      <c r="G233" s="276"/>
      <c r="H233" s="276"/>
      <c r="I233" s="276"/>
      <c r="J233" s="276"/>
      <c r="K233" s="276"/>
      <c r="L233" s="276"/>
      <c r="M233" s="276"/>
      <c r="N233" s="276"/>
      <c r="O233" s="275">
        <f t="shared" si="5"/>
        <v>0</v>
      </c>
    </row>
    <row r="234" spans="1:15" ht="23.25" x14ac:dyDescent="0.45">
      <c r="A234" s="21">
        <v>53069990</v>
      </c>
      <c r="B234" s="22"/>
      <c r="C234" s="23"/>
      <c r="D234" s="23" t="s">
        <v>241</v>
      </c>
      <c r="E234" s="24"/>
      <c r="F234" s="276">
        <v>30000</v>
      </c>
      <c r="G234" s="276"/>
      <c r="H234" s="276"/>
      <c r="I234" s="276"/>
      <c r="J234" s="276"/>
      <c r="K234" s="276">
        <v>50000</v>
      </c>
      <c r="L234" s="276">
        <v>5000</v>
      </c>
      <c r="M234" s="276">
        <v>10000</v>
      </c>
      <c r="N234" s="276">
        <v>10000</v>
      </c>
      <c r="O234" s="275">
        <f t="shared" si="5"/>
        <v>105000</v>
      </c>
    </row>
    <row r="235" spans="1:15" ht="23.25" x14ac:dyDescent="0.5">
      <c r="A235" s="21"/>
      <c r="B235" s="25" t="s">
        <v>242</v>
      </c>
      <c r="C235" s="23"/>
      <c r="D235" s="23"/>
      <c r="E235" s="24"/>
      <c r="F235" s="276"/>
      <c r="G235" s="276"/>
      <c r="H235" s="276"/>
      <c r="I235" s="276"/>
      <c r="J235" s="276"/>
      <c r="K235" s="276"/>
      <c r="L235" s="276"/>
      <c r="M235" s="276"/>
      <c r="N235" s="276"/>
      <c r="O235" s="275">
        <f t="shared" si="5"/>
        <v>0</v>
      </c>
    </row>
    <row r="236" spans="1:15" ht="23.25" x14ac:dyDescent="0.5">
      <c r="A236" s="21"/>
      <c r="B236" s="22"/>
      <c r="C236" s="15" t="s">
        <v>243</v>
      </c>
      <c r="D236" s="23"/>
      <c r="E236" s="24"/>
      <c r="F236" s="276"/>
      <c r="G236" s="276"/>
      <c r="H236" s="276"/>
      <c r="I236" s="276"/>
      <c r="J236" s="276"/>
      <c r="K236" s="276"/>
      <c r="L236" s="276"/>
      <c r="M236" s="276"/>
      <c r="N236" s="276"/>
      <c r="O236" s="275">
        <f t="shared" si="5"/>
        <v>0</v>
      </c>
    </row>
    <row r="237" spans="1:15" ht="23.25" x14ac:dyDescent="0.45">
      <c r="A237" s="21">
        <v>54011010</v>
      </c>
      <c r="B237" s="22"/>
      <c r="C237" s="23"/>
      <c r="D237" s="23" t="s">
        <v>243</v>
      </c>
      <c r="E237" s="24"/>
      <c r="F237" s="276">
        <v>250000</v>
      </c>
      <c r="G237" s="276"/>
      <c r="H237" s="276"/>
      <c r="I237" s="276"/>
      <c r="J237" s="276"/>
      <c r="K237" s="276"/>
      <c r="L237" s="276"/>
      <c r="M237" s="276"/>
      <c r="N237" s="276"/>
      <c r="O237" s="275">
        <f t="shared" si="5"/>
        <v>250000</v>
      </c>
    </row>
    <row r="238" spans="1:15" ht="23.25" x14ac:dyDescent="0.5">
      <c r="A238" s="21"/>
      <c r="B238" s="22"/>
      <c r="C238" s="15" t="s">
        <v>244</v>
      </c>
      <c r="D238" s="23"/>
      <c r="E238" s="24"/>
      <c r="F238" s="276"/>
      <c r="G238" s="276"/>
      <c r="H238" s="276"/>
      <c r="I238" s="276"/>
      <c r="J238" s="276"/>
      <c r="K238" s="276"/>
      <c r="L238" s="276"/>
      <c r="M238" s="276"/>
      <c r="N238" s="276"/>
      <c r="O238" s="275">
        <f t="shared" si="5"/>
        <v>0</v>
      </c>
    </row>
    <row r="239" spans="1:15" ht="23.25" x14ac:dyDescent="0.45">
      <c r="A239" s="21">
        <v>54020010</v>
      </c>
      <c r="B239" s="22"/>
      <c r="C239" s="23"/>
      <c r="D239" s="23" t="s">
        <v>245</v>
      </c>
      <c r="E239" s="24"/>
      <c r="F239" s="276">
        <v>43000</v>
      </c>
      <c r="G239" s="276"/>
      <c r="H239" s="276"/>
      <c r="I239" s="276"/>
      <c r="J239" s="276"/>
      <c r="K239" s="276"/>
      <c r="L239" s="276"/>
      <c r="M239" s="276"/>
      <c r="N239" s="276"/>
      <c r="O239" s="275">
        <f t="shared" si="5"/>
        <v>43000</v>
      </c>
    </row>
    <row r="240" spans="1:15" ht="23.25" x14ac:dyDescent="0.45">
      <c r="A240" s="21">
        <v>54020020</v>
      </c>
      <c r="B240" s="22"/>
      <c r="C240" s="23"/>
      <c r="D240" s="23" t="s">
        <v>246</v>
      </c>
      <c r="E240" s="24"/>
      <c r="F240" s="276">
        <v>1400000</v>
      </c>
      <c r="G240" s="276"/>
      <c r="H240" s="276"/>
      <c r="I240" s="276"/>
      <c r="J240" s="276"/>
      <c r="K240" s="276"/>
      <c r="L240" s="276"/>
      <c r="M240" s="276"/>
      <c r="N240" s="276"/>
      <c r="O240" s="275">
        <f t="shared" si="5"/>
        <v>1400000</v>
      </c>
    </row>
    <row r="241" spans="1:15" ht="23.25" x14ac:dyDescent="0.45">
      <c r="A241" s="21">
        <v>54020030</v>
      </c>
      <c r="B241" s="22"/>
      <c r="C241" s="23"/>
      <c r="D241" s="23" t="s">
        <v>247</v>
      </c>
      <c r="E241" s="24"/>
      <c r="F241" s="276">
        <v>80000</v>
      </c>
      <c r="G241" s="276"/>
      <c r="H241" s="276"/>
      <c r="I241" s="276"/>
      <c r="J241" s="276"/>
      <c r="K241" s="276"/>
      <c r="L241" s="276"/>
      <c r="M241" s="276"/>
      <c r="N241" s="276"/>
      <c r="O241" s="275">
        <f t="shared" si="5"/>
        <v>80000</v>
      </c>
    </row>
    <row r="242" spans="1:15" ht="23.25" x14ac:dyDescent="0.45">
      <c r="A242" s="26">
        <v>54029990</v>
      </c>
      <c r="B242" s="27"/>
      <c r="C242" s="28"/>
      <c r="D242" s="28" t="s">
        <v>248</v>
      </c>
      <c r="E242" s="29"/>
      <c r="F242" s="276"/>
      <c r="G242" s="276"/>
      <c r="H242" s="276"/>
      <c r="I242" s="276"/>
      <c r="J242" s="276"/>
      <c r="K242" s="276"/>
      <c r="L242" s="276"/>
      <c r="M242" s="276"/>
      <c r="N242" s="276"/>
      <c r="O242" s="275">
        <f t="shared" si="5"/>
        <v>0</v>
      </c>
    </row>
    <row r="243" spans="1:15" ht="23.25" x14ac:dyDescent="0.5">
      <c r="A243" s="21"/>
      <c r="B243" s="22"/>
      <c r="C243" s="15" t="s">
        <v>249</v>
      </c>
      <c r="D243" s="23"/>
      <c r="E243" s="24"/>
      <c r="F243" s="276"/>
      <c r="G243" s="276"/>
      <c r="H243" s="276"/>
      <c r="I243" s="276"/>
      <c r="J243" s="276"/>
      <c r="K243" s="276"/>
      <c r="L243" s="276"/>
      <c r="M243" s="276"/>
      <c r="N243" s="276"/>
      <c r="O243" s="275">
        <f t="shared" si="5"/>
        <v>0</v>
      </c>
    </row>
    <row r="244" spans="1:15" ht="23.25" x14ac:dyDescent="0.45">
      <c r="A244" s="21">
        <v>54030010</v>
      </c>
      <c r="B244" s="22"/>
      <c r="C244" s="23"/>
      <c r="D244" s="23" t="s">
        <v>250</v>
      </c>
      <c r="E244" s="24"/>
      <c r="F244" s="276">
        <v>40000</v>
      </c>
      <c r="G244" s="276"/>
      <c r="H244" s="276"/>
      <c r="I244" s="276"/>
      <c r="J244" s="276"/>
      <c r="K244" s="276"/>
      <c r="L244" s="276"/>
      <c r="M244" s="276"/>
      <c r="N244" s="276"/>
      <c r="O244" s="275">
        <f t="shared" si="5"/>
        <v>40000</v>
      </c>
    </row>
    <row r="245" spans="1:15" ht="23.25" x14ac:dyDescent="0.45">
      <c r="A245" s="26">
        <v>54030020</v>
      </c>
      <c r="B245" s="27"/>
      <c r="C245" s="28"/>
      <c r="D245" s="28" t="s">
        <v>251</v>
      </c>
      <c r="E245" s="29"/>
      <c r="F245" s="276"/>
      <c r="G245" s="276"/>
      <c r="H245" s="276"/>
      <c r="I245" s="276"/>
      <c r="J245" s="276"/>
      <c r="K245" s="276"/>
      <c r="L245" s="276"/>
      <c r="M245" s="276"/>
      <c r="N245" s="276"/>
      <c r="O245" s="275">
        <f t="shared" si="5"/>
        <v>0</v>
      </c>
    </row>
    <row r="246" spans="1:15" ht="23.25" x14ac:dyDescent="0.45">
      <c r="A246" s="21">
        <v>54030030</v>
      </c>
      <c r="B246" s="22"/>
      <c r="C246" s="23"/>
      <c r="D246" s="23" t="s">
        <v>252</v>
      </c>
      <c r="E246" s="24"/>
      <c r="F246" s="276"/>
      <c r="G246" s="276"/>
      <c r="H246" s="276"/>
      <c r="I246" s="276"/>
      <c r="J246" s="276"/>
      <c r="K246" s="276"/>
      <c r="L246" s="276"/>
      <c r="M246" s="276"/>
      <c r="N246" s="276"/>
      <c r="O246" s="275">
        <f t="shared" si="5"/>
        <v>0</v>
      </c>
    </row>
    <row r="247" spans="1:15" ht="23.25" x14ac:dyDescent="0.45">
      <c r="A247" s="21">
        <v>54030040</v>
      </c>
      <c r="B247" s="22"/>
      <c r="C247" s="23"/>
      <c r="D247" s="23" t="s">
        <v>253</v>
      </c>
      <c r="E247" s="24"/>
      <c r="F247" s="276"/>
      <c r="G247" s="276"/>
      <c r="H247" s="276"/>
      <c r="I247" s="276"/>
      <c r="J247" s="276"/>
      <c r="K247" s="276"/>
      <c r="L247" s="276"/>
      <c r="M247" s="276"/>
      <c r="N247" s="276"/>
      <c r="O247" s="275">
        <f t="shared" si="5"/>
        <v>0</v>
      </c>
    </row>
    <row r="248" spans="1:15" ht="23.25" x14ac:dyDescent="0.5">
      <c r="A248" s="21"/>
      <c r="B248" s="22"/>
      <c r="C248" s="15" t="s">
        <v>254</v>
      </c>
      <c r="D248" s="23"/>
      <c r="E248" s="24"/>
      <c r="F248" s="276"/>
      <c r="G248" s="276"/>
      <c r="H248" s="276"/>
      <c r="I248" s="276"/>
      <c r="J248" s="276"/>
      <c r="K248" s="276"/>
      <c r="L248" s="276"/>
      <c r="M248" s="276"/>
      <c r="N248" s="276"/>
      <c r="O248" s="275">
        <f t="shared" si="5"/>
        <v>0</v>
      </c>
    </row>
    <row r="249" spans="1:15" ht="23.25" x14ac:dyDescent="0.45">
      <c r="A249" s="21">
        <v>54040010</v>
      </c>
      <c r="B249" s="22"/>
      <c r="C249" s="23"/>
      <c r="D249" s="23" t="s">
        <v>255</v>
      </c>
      <c r="E249" s="24"/>
      <c r="F249" s="276">
        <v>33433000</v>
      </c>
      <c r="G249" s="276"/>
      <c r="H249" s="276"/>
      <c r="I249" s="276"/>
      <c r="J249" s="276"/>
      <c r="K249" s="276"/>
      <c r="L249" s="276"/>
      <c r="M249" s="276"/>
      <c r="N249" s="276"/>
      <c r="O249" s="275">
        <f t="shared" si="5"/>
        <v>33433000</v>
      </c>
    </row>
    <row r="250" spans="1:15" ht="23.25" x14ac:dyDescent="0.45">
      <c r="A250" s="21">
        <v>54040020</v>
      </c>
      <c r="B250" s="22"/>
      <c r="C250" s="23"/>
      <c r="D250" s="23" t="s">
        <v>256</v>
      </c>
      <c r="E250" s="24"/>
      <c r="F250" s="276">
        <v>5000</v>
      </c>
      <c r="G250" s="276"/>
      <c r="H250" s="276"/>
      <c r="I250" s="276"/>
      <c r="J250" s="276"/>
      <c r="K250" s="276"/>
      <c r="L250" s="276"/>
      <c r="M250" s="276"/>
      <c r="N250" s="276"/>
      <c r="O250" s="275">
        <f t="shared" si="5"/>
        <v>5000</v>
      </c>
    </row>
    <row r="251" spans="1:15" ht="23.25" x14ac:dyDescent="0.45">
      <c r="A251" s="21">
        <v>54040030</v>
      </c>
      <c r="B251" s="22"/>
      <c r="C251" s="23"/>
      <c r="D251" s="23" t="s">
        <v>257</v>
      </c>
      <c r="E251" s="24"/>
      <c r="F251" s="276">
        <v>1400000</v>
      </c>
      <c r="G251" s="276"/>
      <c r="H251" s="276"/>
      <c r="I251" s="276"/>
      <c r="J251" s="276"/>
      <c r="K251" s="276"/>
      <c r="L251" s="276"/>
      <c r="M251" s="276"/>
      <c r="N251" s="276"/>
      <c r="O251" s="275">
        <f t="shared" si="5"/>
        <v>1400000</v>
      </c>
    </row>
    <row r="252" spans="1:15" ht="23.25" x14ac:dyDescent="0.45">
      <c r="A252" s="21">
        <v>54040040</v>
      </c>
      <c r="B252" s="22"/>
      <c r="C252" s="23"/>
      <c r="D252" s="23" t="s">
        <v>258</v>
      </c>
      <c r="E252" s="24"/>
      <c r="F252" s="276">
        <v>5200000</v>
      </c>
      <c r="G252" s="276"/>
      <c r="H252" s="276"/>
      <c r="I252" s="276"/>
      <c r="J252" s="276"/>
      <c r="K252" s="276"/>
      <c r="L252" s="276"/>
      <c r="M252" s="276"/>
      <c r="N252" s="276"/>
      <c r="O252" s="275">
        <f t="shared" si="5"/>
        <v>5200000</v>
      </c>
    </row>
    <row r="253" spans="1:15" ht="23.25" x14ac:dyDescent="0.45">
      <c r="A253" s="21">
        <v>54040050</v>
      </c>
      <c r="B253" s="22"/>
      <c r="C253" s="23"/>
      <c r="D253" s="23" t="s">
        <v>259</v>
      </c>
      <c r="E253" s="24"/>
      <c r="F253" s="276">
        <v>4000000</v>
      </c>
      <c r="G253" s="276"/>
      <c r="H253" s="276"/>
      <c r="I253" s="276"/>
      <c r="J253" s="276"/>
      <c r="K253" s="276"/>
      <c r="L253" s="276"/>
      <c r="M253" s="276"/>
      <c r="N253" s="276"/>
      <c r="O253" s="275">
        <f t="shared" si="5"/>
        <v>4000000</v>
      </c>
    </row>
    <row r="254" spans="1:15" ht="23.25" x14ac:dyDescent="0.5">
      <c r="A254" s="49"/>
      <c r="B254" s="53"/>
      <c r="C254" s="54" t="s">
        <v>260</v>
      </c>
      <c r="D254" s="51"/>
      <c r="E254" s="52"/>
      <c r="F254" s="276"/>
      <c r="G254" s="276"/>
      <c r="H254" s="276"/>
      <c r="I254" s="276"/>
      <c r="J254" s="276"/>
      <c r="K254" s="276"/>
      <c r="L254" s="276"/>
      <c r="M254" s="276"/>
      <c r="N254" s="276"/>
      <c r="O254" s="275">
        <f t="shared" si="5"/>
        <v>0</v>
      </c>
    </row>
    <row r="255" spans="1:15" ht="23.25" x14ac:dyDescent="0.45">
      <c r="A255" s="21">
        <v>54050010</v>
      </c>
      <c r="B255" s="22"/>
      <c r="C255" s="23"/>
      <c r="D255" s="23" t="s">
        <v>261</v>
      </c>
      <c r="E255" s="24"/>
      <c r="F255" s="276">
        <v>30000</v>
      </c>
      <c r="G255" s="276"/>
      <c r="H255" s="276"/>
      <c r="I255" s="276"/>
      <c r="J255" s="276"/>
      <c r="K255" s="276"/>
      <c r="L255" s="276"/>
      <c r="M255" s="276"/>
      <c r="N255" s="276">
        <v>10000</v>
      </c>
      <c r="O255" s="275">
        <f t="shared" si="5"/>
        <v>40000</v>
      </c>
    </row>
    <row r="256" spans="1:15" ht="23.25" x14ac:dyDescent="0.45">
      <c r="A256" s="21">
        <v>54050020</v>
      </c>
      <c r="B256" s="22"/>
      <c r="C256" s="23"/>
      <c r="D256" s="23" t="s">
        <v>262</v>
      </c>
      <c r="E256" s="24"/>
      <c r="F256" s="276"/>
      <c r="G256" s="276"/>
      <c r="H256" s="276"/>
      <c r="I256" s="276"/>
      <c r="J256" s="276"/>
      <c r="K256" s="276"/>
      <c r="L256" s="276"/>
      <c r="M256" s="276"/>
      <c r="N256" s="276"/>
      <c r="O256" s="275">
        <f t="shared" si="5"/>
        <v>0</v>
      </c>
    </row>
    <row r="257" spans="1:15" ht="23.25" x14ac:dyDescent="0.45">
      <c r="A257" s="21">
        <v>54050030</v>
      </c>
      <c r="B257" s="22"/>
      <c r="C257" s="23"/>
      <c r="D257" s="23" t="s">
        <v>263</v>
      </c>
      <c r="E257" s="24"/>
      <c r="F257" s="276">
        <v>120000</v>
      </c>
      <c r="G257" s="276"/>
      <c r="H257" s="276"/>
      <c r="I257" s="276"/>
      <c r="J257" s="276"/>
      <c r="K257" s="276"/>
      <c r="L257" s="276"/>
      <c r="M257" s="276"/>
      <c r="N257" s="276"/>
      <c r="O257" s="275">
        <f t="shared" si="5"/>
        <v>120000</v>
      </c>
    </row>
    <row r="258" spans="1:15" ht="23.25" x14ac:dyDescent="0.45">
      <c r="A258" s="21">
        <v>54050040</v>
      </c>
      <c r="B258" s="22"/>
      <c r="C258" s="23"/>
      <c r="D258" s="23" t="s">
        <v>264</v>
      </c>
      <c r="E258" s="24"/>
      <c r="F258" s="276">
        <v>60000</v>
      </c>
      <c r="G258" s="276"/>
      <c r="H258" s="276"/>
      <c r="I258" s="276"/>
      <c r="J258" s="276"/>
      <c r="K258" s="276"/>
      <c r="L258" s="276"/>
      <c r="M258" s="276"/>
      <c r="N258" s="276">
        <v>40000</v>
      </c>
      <c r="O258" s="275">
        <f t="shared" si="5"/>
        <v>100000</v>
      </c>
    </row>
    <row r="259" spans="1:15" ht="23.25" x14ac:dyDescent="0.45">
      <c r="A259" s="21">
        <v>54051010</v>
      </c>
      <c r="B259" s="22"/>
      <c r="C259" s="23"/>
      <c r="D259" s="23" t="s">
        <v>265</v>
      </c>
      <c r="E259" s="24"/>
      <c r="F259" s="276">
        <v>200000</v>
      </c>
      <c r="G259" s="276"/>
      <c r="H259" s="276"/>
      <c r="I259" s="276"/>
      <c r="J259" s="276"/>
      <c r="K259" s="276"/>
      <c r="L259" s="276"/>
      <c r="M259" s="276"/>
      <c r="N259" s="276"/>
      <c r="O259" s="275">
        <f t="shared" si="5"/>
        <v>200000</v>
      </c>
    </row>
    <row r="260" spans="1:15" ht="23.25" x14ac:dyDescent="0.45">
      <c r="A260" s="21">
        <v>54051020</v>
      </c>
      <c r="B260" s="22"/>
      <c r="C260" s="23"/>
      <c r="D260" s="23" t="s">
        <v>266</v>
      </c>
      <c r="E260" s="24"/>
      <c r="F260" s="276">
        <v>400000</v>
      </c>
      <c r="G260" s="276"/>
      <c r="H260" s="276"/>
      <c r="I260" s="276"/>
      <c r="J260" s="276"/>
      <c r="K260" s="276"/>
      <c r="L260" s="276"/>
      <c r="M260" s="276"/>
      <c r="N260" s="276"/>
      <c r="O260" s="275">
        <f t="shared" si="5"/>
        <v>400000</v>
      </c>
    </row>
    <row r="261" spans="1:15" ht="23.25" x14ac:dyDescent="0.45">
      <c r="A261" s="21">
        <v>54051030</v>
      </c>
      <c r="B261" s="22"/>
      <c r="C261" s="23"/>
      <c r="D261" s="23" t="s">
        <v>267</v>
      </c>
      <c r="E261" s="24"/>
      <c r="F261" s="276"/>
      <c r="G261" s="276"/>
      <c r="H261" s="276"/>
      <c r="I261" s="276"/>
      <c r="J261" s="276"/>
      <c r="K261" s="276"/>
      <c r="L261" s="276"/>
      <c r="M261" s="276"/>
      <c r="N261" s="276"/>
      <c r="O261" s="275">
        <f t="shared" si="5"/>
        <v>0</v>
      </c>
    </row>
    <row r="262" spans="1:15" ht="23.25" x14ac:dyDescent="0.45">
      <c r="A262" s="21">
        <v>54051040</v>
      </c>
      <c r="B262" s="22"/>
      <c r="C262" s="23"/>
      <c r="D262" s="23" t="s">
        <v>268</v>
      </c>
      <c r="E262" s="24"/>
      <c r="F262" s="276">
        <v>1000</v>
      </c>
      <c r="G262" s="276"/>
      <c r="H262" s="276"/>
      <c r="I262" s="276"/>
      <c r="J262" s="276"/>
      <c r="K262" s="276"/>
      <c r="L262" s="276"/>
      <c r="M262" s="276"/>
      <c r="N262" s="276">
        <v>1000</v>
      </c>
      <c r="O262" s="275">
        <f t="shared" si="5"/>
        <v>2000</v>
      </c>
    </row>
    <row r="263" spans="1:15" ht="23.25" x14ac:dyDescent="0.45">
      <c r="A263" s="21">
        <v>54052010</v>
      </c>
      <c r="B263" s="22"/>
      <c r="C263" s="23"/>
      <c r="D263" s="23" t="s">
        <v>269</v>
      </c>
      <c r="E263" s="24"/>
      <c r="F263" s="276">
        <v>60000</v>
      </c>
      <c r="G263" s="276"/>
      <c r="H263" s="276"/>
      <c r="I263" s="276"/>
      <c r="J263" s="276"/>
      <c r="K263" s="276"/>
      <c r="L263" s="276"/>
      <c r="M263" s="276"/>
      <c r="N263" s="276">
        <v>2000</v>
      </c>
      <c r="O263" s="275">
        <f t="shared" si="5"/>
        <v>62000</v>
      </c>
    </row>
    <row r="264" spans="1:15" ht="23.25" x14ac:dyDescent="0.45">
      <c r="A264" s="21">
        <v>54052020</v>
      </c>
      <c r="B264" s="22"/>
      <c r="C264" s="23"/>
      <c r="D264" s="23" t="s">
        <v>270</v>
      </c>
      <c r="E264" s="24"/>
      <c r="F264" s="276">
        <v>900000</v>
      </c>
      <c r="G264" s="276"/>
      <c r="H264" s="276"/>
      <c r="I264" s="276"/>
      <c r="J264" s="276"/>
      <c r="K264" s="276"/>
      <c r="L264" s="276"/>
      <c r="M264" s="276"/>
      <c r="N264" s="276"/>
      <c r="O264" s="275">
        <f t="shared" si="5"/>
        <v>900000</v>
      </c>
    </row>
    <row r="265" spans="1:15" ht="23.25" x14ac:dyDescent="0.45">
      <c r="A265" s="21">
        <v>54052030</v>
      </c>
      <c r="B265" s="22"/>
      <c r="C265" s="23"/>
      <c r="D265" s="23" t="s">
        <v>271</v>
      </c>
      <c r="E265" s="24"/>
      <c r="F265" s="276">
        <v>100000</v>
      </c>
      <c r="G265" s="276"/>
      <c r="H265" s="276"/>
      <c r="I265" s="276"/>
      <c r="J265" s="276"/>
      <c r="K265" s="276"/>
      <c r="L265" s="276"/>
      <c r="M265" s="276"/>
      <c r="N265" s="276"/>
      <c r="O265" s="275">
        <f t="shared" si="5"/>
        <v>100000</v>
      </c>
    </row>
    <row r="266" spans="1:15" ht="23.25" x14ac:dyDescent="0.5">
      <c r="A266" s="49"/>
      <c r="B266" s="53"/>
      <c r="C266" s="54" t="s">
        <v>272</v>
      </c>
      <c r="D266" s="51"/>
      <c r="E266" s="52"/>
      <c r="F266" s="278"/>
      <c r="G266" s="278"/>
      <c r="H266" s="278"/>
      <c r="I266" s="278"/>
      <c r="J266" s="278"/>
      <c r="K266" s="278"/>
      <c r="L266" s="278"/>
      <c r="M266" s="278"/>
      <c r="N266" s="278"/>
      <c r="O266" s="275">
        <f t="shared" si="5"/>
        <v>0</v>
      </c>
    </row>
    <row r="267" spans="1:15" ht="23.25" x14ac:dyDescent="0.45">
      <c r="A267" s="21">
        <v>54060010</v>
      </c>
      <c r="B267" s="22"/>
      <c r="C267" s="23"/>
      <c r="D267" s="23" t="s">
        <v>273</v>
      </c>
      <c r="E267" s="24"/>
      <c r="F267" s="276"/>
      <c r="G267" s="276"/>
      <c r="H267" s="276"/>
      <c r="I267" s="276"/>
      <c r="J267" s="276"/>
      <c r="K267" s="276"/>
      <c r="L267" s="276"/>
      <c r="M267" s="276"/>
      <c r="N267" s="276"/>
      <c r="O267" s="275">
        <f t="shared" si="5"/>
        <v>0</v>
      </c>
    </row>
    <row r="268" spans="1:15" ht="23.25" x14ac:dyDescent="0.45">
      <c r="A268" s="21">
        <v>54060020</v>
      </c>
      <c r="B268" s="22"/>
      <c r="C268" s="23"/>
      <c r="D268" s="23" t="s">
        <v>274</v>
      </c>
      <c r="E268" s="24"/>
      <c r="F268" s="276"/>
      <c r="G268" s="276"/>
      <c r="H268" s="276"/>
      <c r="I268" s="276"/>
      <c r="J268" s="276"/>
      <c r="K268" s="276"/>
      <c r="L268" s="276"/>
      <c r="M268" s="276"/>
      <c r="N268" s="276"/>
      <c r="O268" s="275">
        <f t="shared" si="5"/>
        <v>0</v>
      </c>
    </row>
    <row r="269" spans="1:15" ht="23.25" x14ac:dyDescent="0.45">
      <c r="A269" s="21">
        <v>54060030</v>
      </c>
      <c r="B269" s="22"/>
      <c r="C269" s="23"/>
      <c r="D269" s="23" t="s">
        <v>275</v>
      </c>
      <c r="E269" s="24"/>
      <c r="F269" s="276">
        <v>2000000</v>
      </c>
      <c r="G269" s="276"/>
      <c r="H269" s="276"/>
      <c r="I269" s="276"/>
      <c r="J269" s="276"/>
      <c r="K269" s="276"/>
      <c r="L269" s="276"/>
      <c r="M269" s="276"/>
      <c r="N269" s="276">
        <v>90000</v>
      </c>
      <c r="O269" s="275">
        <f t="shared" si="5"/>
        <v>2090000</v>
      </c>
    </row>
    <row r="270" spans="1:15" ht="23.25" x14ac:dyDescent="0.45">
      <c r="A270" s="21">
        <v>54060040</v>
      </c>
      <c r="B270" s="22"/>
      <c r="C270" s="23"/>
      <c r="D270" s="23" t="s">
        <v>276</v>
      </c>
      <c r="E270" s="24"/>
      <c r="F270" s="276">
        <v>20000</v>
      </c>
      <c r="G270" s="276"/>
      <c r="H270" s="276"/>
      <c r="I270" s="276"/>
      <c r="J270" s="276"/>
      <c r="K270" s="276"/>
      <c r="L270" s="276"/>
      <c r="M270" s="276"/>
      <c r="N270" s="276">
        <v>20000</v>
      </c>
      <c r="O270" s="275">
        <f t="shared" si="5"/>
        <v>40000</v>
      </c>
    </row>
    <row r="271" spans="1:15" ht="23.25" x14ac:dyDescent="0.5">
      <c r="A271" s="21"/>
      <c r="B271" s="25"/>
      <c r="C271" s="15" t="s">
        <v>277</v>
      </c>
      <c r="D271" s="23"/>
      <c r="E271" s="24"/>
      <c r="F271" s="276"/>
      <c r="G271" s="276"/>
      <c r="H271" s="276"/>
      <c r="I271" s="276"/>
      <c r="J271" s="276"/>
      <c r="K271" s="276"/>
      <c r="L271" s="276"/>
      <c r="M271" s="276"/>
      <c r="N271" s="276"/>
      <c r="O271" s="275">
        <f t="shared" si="5"/>
        <v>0</v>
      </c>
    </row>
    <row r="272" spans="1:15" ht="23.25" x14ac:dyDescent="0.45">
      <c r="A272" s="21">
        <v>54070010</v>
      </c>
      <c r="B272" s="22"/>
      <c r="C272" s="23"/>
      <c r="D272" s="23" t="s">
        <v>278</v>
      </c>
      <c r="E272" s="24"/>
      <c r="F272" s="276">
        <v>2000</v>
      </c>
      <c r="G272" s="276"/>
      <c r="H272" s="276"/>
      <c r="I272" s="276"/>
      <c r="J272" s="276"/>
      <c r="K272" s="276"/>
      <c r="L272" s="276"/>
      <c r="M272" s="276"/>
      <c r="N272" s="276"/>
      <c r="O272" s="275">
        <f t="shared" si="5"/>
        <v>2000</v>
      </c>
    </row>
    <row r="273" spans="1:15" ht="23.25" x14ac:dyDescent="0.45">
      <c r="A273" s="21">
        <v>54070020</v>
      </c>
      <c r="B273" s="22"/>
      <c r="C273" s="23"/>
      <c r="D273" s="23" t="s">
        <v>279</v>
      </c>
      <c r="E273" s="24"/>
      <c r="F273" s="276"/>
      <c r="G273" s="276"/>
      <c r="H273" s="276"/>
      <c r="I273" s="276"/>
      <c r="J273" s="276"/>
      <c r="K273" s="276"/>
      <c r="L273" s="276"/>
      <c r="M273" s="276"/>
      <c r="N273" s="276"/>
      <c r="O273" s="275">
        <f t="shared" si="5"/>
        <v>0</v>
      </c>
    </row>
    <row r="274" spans="1:15" ht="23.25" x14ac:dyDescent="0.5">
      <c r="A274" s="21"/>
      <c r="B274" s="25"/>
      <c r="C274" s="15" t="s">
        <v>280</v>
      </c>
      <c r="D274" s="23"/>
      <c r="E274" s="24"/>
      <c r="F274" s="276"/>
      <c r="G274" s="276"/>
      <c r="H274" s="276"/>
      <c r="I274" s="276"/>
      <c r="J274" s="276"/>
      <c r="K274" s="276"/>
      <c r="L274" s="276"/>
      <c r="M274" s="276"/>
      <c r="N274" s="276"/>
      <c r="O274" s="275">
        <f t="shared" si="5"/>
        <v>0</v>
      </c>
    </row>
    <row r="275" spans="1:15" ht="23.25" x14ac:dyDescent="0.45">
      <c r="A275" s="21">
        <v>54080010</v>
      </c>
      <c r="B275" s="22"/>
      <c r="C275" s="23"/>
      <c r="D275" s="23" t="s">
        <v>281</v>
      </c>
      <c r="E275" s="24"/>
      <c r="F275" s="276"/>
      <c r="G275" s="276"/>
      <c r="H275" s="276"/>
      <c r="I275" s="276"/>
      <c r="J275" s="276"/>
      <c r="K275" s="276"/>
      <c r="L275" s="276"/>
      <c r="M275" s="276"/>
      <c r="N275" s="276"/>
      <c r="O275" s="275">
        <f t="shared" si="5"/>
        <v>0</v>
      </c>
    </row>
    <row r="276" spans="1:15" ht="23.25" x14ac:dyDescent="0.45">
      <c r="A276" s="21">
        <v>54080020</v>
      </c>
      <c r="B276" s="22"/>
      <c r="C276" s="23"/>
      <c r="D276" s="23" t="s">
        <v>282</v>
      </c>
      <c r="E276" s="24"/>
      <c r="F276" s="276"/>
      <c r="G276" s="276"/>
      <c r="H276" s="276"/>
      <c r="I276" s="276"/>
      <c r="J276" s="276"/>
      <c r="K276" s="276"/>
      <c r="L276" s="276"/>
      <c r="M276" s="276"/>
      <c r="N276" s="276"/>
      <c r="O276" s="275">
        <f t="shared" si="5"/>
        <v>0</v>
      </c>
    </row>
    <row r="277" spans="1:15" ht="23.25" x14ac:dyDescent="0.45">
      <c r="A277" s="21">
        <v>54080030</v>
      </c>
      <c r="B277" s="22"/>
      <c r="C277" s="23"/>
      <c r="D277" s="23" t="s">
        <v>283</v>
      </c>
      <c r="E277" s="24"/>
      <c r="F277" s="276"/>
      <c r="G277" s="276"/>
      <c r="H277" s="276"/>
      <c r="I277" s="276"/>
      <c r="J277" s="276"/>
      <c r="K277" s="276"/>
      <c r="L277" s="276"/>
      <c r="M277" s="276"/>
      <c r="N277" s="276"/>
      <c r="O277" s="275">
        <f t="shared" si="5"/>
        <v>0</v>
      </c>
    </row>
    <row r="278" spans="1:15" ht="23.25" x14ac:dyDescent="0.45">
      <c r="A278" s="21">
        <v>54080050</v>
      </c>
      <c r="B278" s="22"/>
      <c r="C278" s="23"/>
      <c r="D278" s="23" t="s">
        <v>284</v>
      </c>
      <c r="E278" s="24"/>
      <c r="F278" s="276"/>
      <c r="G278" s="276"/>
      <c r="H278" s="276"/>
      <c r="I278" s="276"/>
      <c r="J278" s="276"/>
      <c r="K278" s="276"/>
      <c r="L278" s="276"/>
      <c r="M278" s="276"/>
      <c r="N278" s="276"/>
      <c r="O278" s="275">
        <f t="shared" si="5"/>
        <v>0</v>
      </c>
    </row>
    <row r="279" spans="1:15" ht="23.25" x14ac:dyDescent="0.45">
      <c r="A279" s="21">
        <v>54080060</v>
      </c>
      <c r="B279" s="22"/>
      <c r="C279" s="23"/>
      <c r="D279" s="23" t="s">
        <v>285</v>
      </c>
      <c r="E279" s="24"/>
      <c r="F279" s="276">
        <v>700000</v>
      </c>
      <c r="G279" s="276"/>
      <c r="H279" s="276"/>
      <c r="I279" s="276"/>
      <c r="J279" s="276"/>
      <c r="K279" s="276"/>
      <c r="L279" s="276"/>
      <c r="M279" s="276"/>
      <c r="N279" s="276">
        <v>70000</v>
      </c>
      <c r="O279" s="275">
        <f t="shared" si="5"/>
        <v>770000</v>
      </c>
    </row>
    <row r="280" spans="1:15" ht="23.25" x14ac:dyDescent="0.45">
      <c r="A280" s="21">
        <v>54080070</v>
      </c>
      <c r="B280" s="22"/>
      <c r="C280" s="23"/>
      <c r="D280" s="23" t="s">
        <v>286</v>
      </c>
      <c r="E280" s="24"/>
      <c r="F280" s="276"/>
      <c r="G280" s="276"/>
      <c r="H280" s="276"/>
      <c r="I280" s="276"/>
      <c r="J280" s="276"/>
      <c r="K280" s="276"/>
      <c r="L280" s="276"/>
      <c r="M280" s="276"/>
      <c r="N280" s="276"/>
      <c r="O280" s="275">
        <f t="shared" si="5"/>
        <v>0</v>
      </c>
    </row>
    <row r="281" spans="1:15" ht="23.25" x14ac:dyDescent="0.45">
      <c r="A281" s="21">
        <v>54080090</v>
      </c>
      <c r="B281" s="22"/>
      <c r="C281" s="23"/>
      <c r="D281" s="23" t="s">
        <v>286</v>
      </c>
      <c r="E281" s="24"/>
      <c r="F281" s="276"/>
      <c r="G281" s="276"/>
      <c r="H281" s="276"/>
      <c r="I281" s="276"/>
      <c r="J281" s="276"/>
      <c r="K281" s="276"/>
      <c r="L281" s="276"/>
      <c r="M281" s="276"/>
      <c r="N281" s="276"/>
      <c r="O281" s="275">
        <f t="shared" si="5"/>
        <v>0</v>
      </c>
    </row>
    <row r="282" spans="1:15" ht="23.25" x14ac:dyDescent="0.5">
      <c r="A282" s="21"/>
      <c r="B282" s="22"/>
      <c r="C282" s="15" t="s">
        <v>287</v>
      </c>
      <c r="D282" s="23"/>
      <c r="E282" s="24"/>
      <c r="F282" s="276"/>
      <c r="G282" s="276"/>
      <c r="H282" s="276"/>
      <c r="I282" s="276"/>
      <c r="J282" s="276"/>
      <c r="K282" s="276"/>
      <c r="L282" s="276"/>
      <c r="M282" s="276"/>
      <c r="N282" s="276"/>
      <c r="O282" s="275">
        <f t="shared" si="5"/>
        <v>0</v>
      </c>
    </row>
    <row r="283" spans="1:15" ht="23.25" x14ac:dyDescent="0.45">
      <c r="A283" s="21">
        <v>54540008</v>
      </c>
      <c r="B283" s="22"/>
      <c r="C283" s="23"/>
      <c r="D283" s="23" t="s">
        <v>288</v>
      </c>
      <c r="E283" s="24"/>
      <c r="F283" s="276"/>
      <c r="G283" s="276"/>
      <c r="H283" s="276"/>
      <c r="I283" s="276"/>
      <c r="J283" s="276"/>
      <c r="K283" s="276"/>
      <c r="L283" s="276"/>
      <c r="M283" s="276"/>
      <c r="N283" s="276"/>
      <c r="O283" s="275">
        <f t="shared" si="5"/>
        <v>0</v>
      </c>
    </row>
    <row r="284" spans="1:15" ht="23.25" x14ac:dyDescent="0.45">
      <c r="A284" s="21">
        <v>54550008</v>
      </c>
      <c r="B284" s="22"/>
      <c r="C284" s="23"/>
      <c r="D284" s="23" t="s">
        <v>289</v>
      </c>
      <c r="E284" s="24"/>
      <c r="F284" s="276"/>
      <c r="G284" s="276"/>
      <c r="H284" s="276"/>
      <c r="I284" s="276"/>
      <c r="J284" s="276"/>
      <c r="K284" s="276"/>
      <c r="L284" s="276"/>
      <c r="M284" s="276"/>
      <c r="N284" s="276"/>
      <c r="O284" s="275">
        <f t="shared" si="5"/>
        <v>0</v>
      </c>
    </row>
    <row r="285" spans="1:15" ht="23.25" x14ac:dyDescent="0.45">
      <c r="A285" s="21">
        <v>54551008</v>
      </c>
      <c r="B285" s="22"/>
      <c r="C285" s="23"/>
      <c r="D285" s="23" t="s">
        <v>290</v>
      </c>
      <c r="E285" s="24"/>
      <c r="F285" s="276"/>
      <c r="G285" s="276"/>
      <c r="H285" s="276"/>
      <c r="I285" s="276"/>
      <c r="J285" s="276"/>
      <c r="K285" s="276"/>
      <c r="L285" s="276"/>
      <c r="M285" s="276"/>
      <c r="N285" s="276"/>
      <c r="O285" s="275">
        <f t="shared" si="5"/>
        <v>0</v>
      </c>
    </row>
    <row r="286" spans="1:15" ht="23.25" x14ac:dyDescent="0.45">
      <c r="A286" s="38">
        <v>54610010</v>
      </c>
      <c r="B286" s="44"/>
      <c r="C286" s="40"/>
      <c r="D286" s="40" t="s">
        <v>291</v>
      </c>
      <c r="E286" s="41"/>
      <c r="F286" s="276"/>
      <c r="G286" s="276"/>
      <c r="H286" s="276"/>
      <c r="I286" s="276"/>
      <c r="J286" s="276"/>
      <c r="K286" s="276"/>
      <c r="L286" s="276"/>
      <c r="M286" s="276"/>
      <c r="N286" s="276"/>
      <c r="O286" s="275">
        <f t="shared" si="5"/>
        <v>0</v>
      </c>
    </row>
    <row r="287" spans="1:15" ht="23.25" x14ac:dyDescent="0.5">
      <c r="A287" s="21"/>
      <c r="B287" s="25" t="s">
        <v>292</v>
      </c>
      <c r="C287" s="23"/>
      <c r="D287" s="23"/>
      <c r="E287" s="24"/>
      <c r="F287" s="276"/>
      <c r="G287" s="276"/>
      <c r="H287" s="276"/>
      <c r="I287" s="276"/>
      <c r="J287" s="276"/>
      <c r="K287" s="276"/>
      <c r="L287" s="276"/>
      <c r="M287" s="276"/>
      <c r="N287" s="276"/>
      <c r="O287" s="275">
        <f t="shared" si="5"/>
        <v>0</v>
      </c>
    </row>
    <row r="288" spans="1:15" ht="23.25" x14ac:dyDescent="0.5">
      <c r="A288" s="21"/>
      <c r="B288" s="22"/>
      <c r="C288" s="15" t="s">
        <v>293</v>
      </c>
      <c r="D288" s="23"/>
      <c r="E288" s="24"/>
      <c r="F288" s="276"/>
      <c r="G288" s="276"/>
      <c r="H288" s="276"/>
      <c r="I288" s="276"/>
      <c r="J288" s="276"/>
      <c r="K288" s="276"/>
      <c r="L288" s="276"/>
      <c r="M288" s="276"/>
      <c r="N288" s="276"/>
      <c r="O288" s="275">
        <f t="shared" si="5"/>
        <v>0</v>
      </c>
    </row>
    <row r="289" spans="1:15" ht="23.25" x14ac:dyDescent="0.45">
      <c r="A289" s="254">
        <v>55010010</v>
      </c>
      <c r="B289" s="255"/>
      <c r="C289" s="256"/>
      <c r="D289" s="256" t="s">
        <v>294</v>
      </c>
      <c r="E289" s="257"/>
      <c r="F289" s="280"/>
      <c r="G289" s="280"/>
      <c r="H289" s="280"/>
      <c r="I289" s="280"/>
      <c r="J289" s="280"/>
      <c r="K289" s="280"/>
      <c r="L289" s="280"/>
      <c r="M289" s="280"/>
      <c r="N289" s="280"/>
      <c r="O289" s="280">
        <f t="shared" ref="O289:O294" si="6">SUM(F289:N289)</f>
        <v>0</v>
      </c>
    </row>
    <row r="290" spans="1:15" ht="23.25" x14ac:dyDescent="0.5">
      <c r="A290" s="21"/>
      <c r="B290" s="25"/>
      <c r="C290" s="15" t="s">
        <v>295</v>
      </c>
      <c r="D290" s="23"/>
      <c r="E290" s="24"/>
      <c r="F290" s="276"/>
      <c r="G290" s="276"/>
      <c r="H290" s="276"/>
      <c r="I290" s="276"/>
      <c r="J290" s="276"/>
      <c r="K290" s="276"/>
      <c r="L290" s="276"/>
      <c r="M290" s="276"/>
      <c r="N290" s="276"/>
      <c r="O290" s="275">
        <f t="shared" si="6"/>
        <v>0</v>
      </c>
    </row>
    <row r="291" spans="1:15" ht="23.25" x14ac:dyDescent="0.45">
      <c r="A291" s="21">
        <v>55020010</v>
      </c>
      <c r="B291" s="22"/>
      <c r="C291" s="23"/>
      <c r="D291" s="23" t="s">
        <v>296</v>
      </c>
      <c r="E291" s="24"/>
      <c r="F291" s="276"/>
      <c r="G291" s="276"/>
      <c r="H291" s="276"/>
      <c r="I291" s="276"/>
      <c r="J291" s="276"/>
      <c r="K291" s="276"/>
      <c r="L291" s="276"/>
      <c r="M291" s="276"/>
      <c r="N291" s="276"/>
      <c r="O291" s="275">
        <f t="shared" si="6"/>
        <v>0</v>
      </c>
    </row>
    <row r="292" spans="1:15" ht="23.25" x14ac:dyDescent="0.45">
      <c r="A292" s="254">
        <v>55020020</v>
      </c>
      <c r="B292" s="255"/>
      <c r="C292" s="256"/>
      <c r="D292" s="256" t="s">
        <v>297</v>
      </c>
      <c r="E292" s="257"/>
      <c r="F292" s="280"/>
      <c r="G292" s="280"/>
      <c r="H292" s="280"/>
      <c r="I292" s="280"/>
      <c r="J292" s="280"/>
      <c r="K292" s="280"/>
      <c r="L292" s="280"/>
      <c r="M292" s="280"/>
      <c r="N292" s="280"/>
      <c r="O292" s="280">
        <f t="shared" si="6"/>
        <v>0</v>
      </c>
    </row>
    <row r="293" spans="1:15" ht="23.25" x14ac:dyDescent="0.45">
      <c r="A293" s="21">
        <v>55020030</v>
      </c>
      <c r="B293" s="22"/>
      <c r="C293" s="23"/>
      <c r="D293" s="1" t="s">
        <v>298</v>
      </c>
      <c r="E293" s="24"/>
      <c r="F293" s="276"/>
      <c r="G293" s="276"/>
      <c r="H293" s="276"/>
      <c r="I293" s="276"/>
      <c r="J293" s="276"/>
      <c r="K293" s="276"/>
      <c r="L293" s="276"/>
      <c r="M293" s="276"/>
      <c r="N293" s="276"/>
      <c r="O293" s="275">
        <f t="shared" si="6"/>
        <v>0</v>
      </c>
    </row>
    <row r="294" spans="1:15" ht="23.25" x14ac:dyDescent="0.45">
      <c r="A294" s="21">
        <v>55020040</v>
      </c>
      <c r="B294" s="22"/>
      <c r="C294" s="23"/>
      <c r="D294" s="23" t="s">
        <v>299</v>
      </c>
      <c r="E294" s="24"/>
      <c r="F294" s="276"/>
      <c r="G294" s="276"/>
      <c r="H294" s="276"/>
      <c r="I294" s="276"/>
      <c r="J294" s="276"/>
      <c r="K294" s="276"/>
      <c r="L294" s="276"/>
      <c r="M294" s="276"/>
      <c r="N294" s="276"/>
      <c r="O294" s="275">
        <f t="shared" si="6"/>
        <v>0</v>
      </c>
    </row>
    <row r="295" spans="1:15" ht="23.25" x14ac:dyDescent="0.5">
      <c r="A295" s="30"/>
      <c r="B295" s="31" t="s">
        <v>300</v>
      </c>
      <c r="C295" s="32"/>
      <c r="D295" s="32"/>
      <c r="E295" s="33"/>
      <c r="F295" s="277">
        <f>SUM(F89:F294)</f>
        <v>52257700</v>
      </c>
      <c r="G295" s="277">
        <f t="shared" ref="G295:O295" si="7">SUM(G89:G294)</f>
        <v>220000</v>
      </c>
      <c r="H295" s="277">
        <f t="shared" si="7"/>
        <v>634000</v>
      </c>
      <c r="I295" s="277">
        <f t="shared" si="7"/>
        <v>2323300</v>
      </c>
      <c r="J295" s="277">
        <f t="shared" si="7"/>
        <v>6122000</v>
      </c>
      <c r="K295" s="277">
        <f t="shared" si="7"/>
        <v>2785000</v>
      </c>
      <c r="L295" s="277">
        <f t="shared" si="7"/>
        <v>857000</v>
      </c>
      <c r="M295" s="277">
        <f t="shared" si="7"/>
        <v>153000</v>
      </c>
      <c r="N295" s="277">
        <f t="shared" si="7"/>
        <v>1678000</v>
      </c>
      <c r="O295" s="277">
        <f t="shared" si="7"/>
        <v>67030000</v>
      </c>
    </row>
    <row r="296" spans="1:15" ht="23.25" x14ac:dyDescent="0.5">
      <c r="A296" s="58"/>
      <c r="B296" s="339" t="s">
        <v>301</v>
      </c>
      <c r="C296" s="340"/>
      <c r="D296" s="340"/>
      <c r="E296" s="340"/>
      <c r="F296" s="281">
        <f>F28+F85+F295</f>
        <v>720304605.88</v>
      </c>
      <c r="G296" s="281">
        <f t="shared" ref="G296:O296" si="8">G28+G85+G295</f>
        <v>5036492.87</v>
      </c>
      <c r="H296" s="281">
        <f t="shared" si="8"/>
        <v>5620959.6799999997</v>
      </c>
      <c r="I296" s="281">
        <f t="shared" si="8"/>
        <v>17004571.100000001</v>
      </c>
      <c r="J296" s="281">
        <f t="shared" si="8"/>
        <v>9120075.8399999999</v>
      </c>
      <c r="K296" s="281">
        <f t="shared" si="8"/>
        <v>8835162.370000001</v>
      </c>
      <c r="L296" s="281">
        <f t="shared" si="8"/>
        <v>3942628.55</v>
      </c>
      <c r="M296" s="281">
        <f t="shared" si="8"/>
        <v>3369762.0300000003</v>
      </c>
      <c r="N296" s="281">
        <f t="shared" si="8"/>
        <v>5217741.68</v>
      </c>
      <c r="O296" s="281">
        <f t="shared" si="8"/>
        <v>778452000</v>
      </c>
    </row>
    <row r="298" spans="1:15" x14ac:dyDescent="0.2">
      <c r="N298" t="s">
        <v>598</v>
      </c>
      <c r="O298" s="283">
        <f>SUM(O237:O286)</f>
        <v>50677000</v>
      </c>
    </row>
    <row r="299" spans="1:15" x14ac:dyDescent="0.2">
      <c r="N299" t="s">
        <v>599</v>
      </c>
      <c r="O299" s="283">
        <f>SUM(O32:O81)</f>
        <v>50232000</v>
      </c>
    </row>
    <row r="300" spans="1:15" x14ac:dyDescent="0.2">
      <c r="N300" t="s">
        <v>600</v>
      </c>
      <c r="O300" s="283">
        <f>SUM(O89:O234)</f>
        <v>16353000</v>
      </c>
    </row>
    <row r="301" spans="1:15" x14ac:dyDescent="0.2">
      <c r="O301" s="283">
        <f>O300-O124-O178</f>
        <v>10613000</v>
      </c>
    </row>
  </sheetData>
  <mergeCells count="6">
    <mergeCell ref="B296:E296"/>
    <mergeCell ref="A1:O1"/>
    <mergeCell ref="A2:O2"/>
    <mergeCell ref="A3:O3"/>
    <mergeCell ref="B4:E4"/>
    <mergeCell ref="B5:E5"/>
  </mergeCells>
  <conditionalFormatting sqref="F7:O296">
    <cfRule type="expression" dxfId="0" priority="111">
      <formula>LEFT(#REF!,1)="ล"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33</vt:i4>
      </vt:variant>
    </vt:vector>
  </HeadingPairs>
  <TitlesOfParts>
    <vt:vector size="36" baseType="lpstr">
      <vt:lpstr>Rate</vt:lpstr>
      <vt:lpstr>R001_รายได้</vt:lpstr>
      <vt:lpstr>E001_ค่าใช้จ่าย</vt:lpstr>
      <vt:lpstr>A.1</vt:lpstr>
      <vt:lpstr>A.2</vt:lpstr>
      <vt:lpstr>A.3</vt:lpstr>
      <vt:lpstr>AA</vt:lpstr>
      <vt:lpstr>B.1</vt:lpstr>
      <vt:lpstr>B.2</vt:lpstr>
      <vt:lpstr>B.3</vt:lpstr>
      <vt:lpstr>BB</vt:lpstr>
      <vt:lpstr>C.1</vt:lpstr>
      <vt:lpstr>CC</vt:lpstr>
      <vt:lpstr>D.1</vt:lpstr>
      <vt:lpstr>DD</vt:lpstr>
      <vt:lpstr>E.1</vt:lpstr>
      <vt:lpstr>E.2</vt:lpstr>
      <vt:lpstr>EE</vt:lpstr>
      <vt:lpstr>PD_house</vt:lpstr>
      <vt:lpstr>ประถมศึกษาหรือเทียบเท่า</vt:lpstr>
      <vt:lpstr>ปริญญาตรี</vt:lpstr>
      <vt:lpstr>ปวช.</vt:lpstr>
      <vt:lpstr>ปวท.</vt:lpstr>
      <vt:lpstr>ปวส.หรือเทียบเท่า</vt:lpstr>
      <vt:lpstr>มัธยมศึกษาตอนต้นหรือเทียบเท่า</vt:lpstr>
      <vt:lpstr>มัธยมศึกษาตอนปลายหรือเทียบเท่า</vt:lpstr>
      <vt:lpstr>ระดับ</vt:lpstr>
      <vt:lpstr>รัฐบาล</vt:lpstr>
      <vt:lpstr>อนุบาลหรือเทียบเท่า</vt:lpstr>
      <vt:lpstr>อนุปริญญาหรือเทียบเท่า</vt:lpstr>
      <vt:lpstr>เอกชน</vt:lpstr>
      <vt:lpstr>เอกชน_ป.ตรี</vt:lpstr>
      <vt:lpstr>เอกชนไม่รับงินอุดหนุน</vt:lpstr>
      <vt:lpstr>เอกชนไม่รับงินอุดหนุน_ปวช.</vt:lpstr>
      <vt:lpstr>เอกชนรับเงินอุดหนุน</vt:lpstr>
      <vt:lpstr>เอกชนรับเงินอุดหนุน_ปวช.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476633</dc:creator>
  <cp:lastModifiedBy>tanattiya tipsup</cp:lastModifiedBy>
  <cp:lastPrinted>2022-01-13T09:25:37Z</cp:lastPrinted>
  <dcterms:created xsi:type="dcterms:W3CDTF">2020-08-03T08:48:17Z</dcterms:created>
  <dcterms:modified xsi:type="dcterms:W3CDTF">2022-01-13T09:25:49Z</dcterms:modified>
</cp:coreProperties>
</file>